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rinamu.sharepoint.com/UPI/Documentos PI/UPI 2020/INFORMES 2020/INFORMES 4 TRIMESTRE 2020/SECTOR SEGURIDAD CIUDADANA Y JUSTICIA/"/>
    </mc:Choice>
  </mc:AlternateContent>
  <xr:revisionPtr revIDLastSave="154" documentId="8_{9BF1D807-5E70-491C-A1F6-893EAB745A8C}" xr6:coauthVersionLast="47" xr6:coauthVersionMax="47" xr10:uidLastSave="{D3CC3324-EF6A-49B5-A426-917065B28C21}"/>
  <bookViews>
    <workbookView xWindow="-110" yWindow="-110" windowWidth="19420" windowHeight="10300" firstSheet="1" activeTab="1" xr2:uid="{00000000-000D-0000-FFFF-FFFF00000000}"/>
  </bookViews>
  <sheets>
    <sheet name="datos de trabajo" sheetId="5" state="hidden" r:id="rId1"/>
    <sheet name="INFORME ANUAL" sheetId="1" r:id="rId2"/>
    <sheet name="RESUMEN FODESAF TRIMESTRE" sheetId="7" r:id="rId3"/>
    <sheet name="presupuesto seguridad" sheetId="6" r:id="rId4"/>
    <sheet name="Cumplimiento alto" sheetId="2" r:id="rId5"/>
    <sheet name="Cumplimiento medio" sheetId="3" r:id="rId6"/>
    <sheet name="Cumplimiento bajo" sheetId="4" r:id="rId7"/>
  </sheets>
  <externalReferences>
    <externalReference r:id="rId8"/>
    <externalReference r:id="rId9"/>
    <externalReference r:id="rId10"/>
    <externalReference r:id="rId11"/>
    <externalReference r:id="rId12"/>
    <externalReference r:id="rId13"/>
    <externalReference r:id="rId14"/>
  </externalReferences>
  <definedNames>
    <definedName name="_PND1">[1]DATOS!$L$76:$M$111</definedName>
    <definedName name="aas">#REF!</definedName>
    <definedName name="ABANGARES">#REF!</definedName>
    <definedName name="ACOSTA">#REF!</definedName>
    <definedName name="afectacion">[2]Data!$E$5:$E$7</definedName>
    <definedName name="AGUIRRE">#REF!</definedName>
    <definedName name="ALAJUELA">#REF!</definedName>
    <definedName name="ALAJUELA_">#REF!</definedName>
    <definedName name="ALAJUELITA">#REF!</definedName>
    <definedName name="ALFARO_RUIZ">#REF!</definedName>
    <definedName name="ALVARADO">#REF!</definedName>
    <definedName name="Ambito">[2]Data!$B$5:$B$8</definedName>
    <definedName name="_xlnm.Print_Area" localSheetId="4">'Cumplimiento alto'!$A$1:$E$9</definedName>
    <definedName name="_xlnm.Print_Area" localSheetId="1">'INFORME ANUAL'!$B$1:$M$18</definedName>
    <definedName name="AREA_UNIDAD_REGION">#REF!</definedName>
    <definedName name="areaunidad">[2]Data!#REF!</definedName>
    <definedName name="ASERRÍ">#REF!</definedName>
    <definedName name="ASISTEC">[3]Hoja4!$B$20:$C$34</definedName>
    <definedName name="ATENAS">#REF!</definedName>
    <definedName name="ATENDIREC">[3]Hoja4!$B$4:$C$19</definedName>
    <definedName name="BAGACES">#REF!</definedName>
    <definedName name="BARVA">#REF!</definedName>
    <definedName name="BELÉN">#REF!</definedName>
    <definedName name="BUENOS_AIRES">#REF!</definedName>
    <definedName name="CAÑAS">#REF!</definedName>
    <definedName name="CAPAFOR">[3]Hoja4!$B$35:$C$49</definedName>
    <definedName name="CARRILLO">#REF!</definedName>
    <definedName name="CARTAGO">#REF!</definedName>
    <definedName name="CARTAGO_">#REF!</definedName>
    <definedName name="CAUSACUM">#REF!</definedName>
    <definedName name="CAUSAINF">#REF!</definedName>
    <definedName name="CAUSAOP">#REF!</definedName>
    <definedName name="CAUSAPAT">#REF!</definedName>
    <definedName name="componentes">[2]Data!$G$5:$G$9</definedName>
    <definedName name="CONCUM">#REF!</definedName>
    <definedName name="CONINF">#REF!</definedName>
    <definedName name="CONSOP">#REF!</definedName>
    <definedName name="CONSPAT">#REF!</definedName>
    <definedName name="Control">#REF!</definedName>
    <definedName name="CORREDORES">#REF!</definedName>
    <definedName name="COTO_BRUS">#REF!</definedName>
    <definedName name="CUADROPEI">[4]DATOS!$D$2:$G$37</definedName>
    <definedName name="CURRIDABAT">#REF!</definedName>
    <definedName name="Cursos" localSheetId="2">#REF!</definedName>
    <definedName name="Cursos">#REF!</definedName>
    <definedName name="DESAMPARADOS">#REF!</definedName>
    <definedName name="DISCAPACIDAD">#REF!</definedName>
    <definedName name="divisiones">[2]Data!#REF!</definedName>
    <definedName name="DOTA">#REF!</definedName>
    <definedName name="EL_GUARCO">#REF!</definedName>
    <definedName name="Empleados" localSheetId="2">#REF!</definedName>
    <definedName name="Empleados">#REF!</definedName>
    <definedName name="ES_INDIGENA">#REF!</definedName>
    <definedName name="ESCAZÚ">#REF!</definedName>
    <definedName name="ESCOLARIDAD">#REF!</definedName>
    <definedName name="ESPARZA">#REF!</definedName>
    <definedName name="ESTADO_CONYUGAL">#REF!</definedName>
    <definedName name="ETNIA">#REF!</definedName>
    <definedName name="FLORES">#REF!</definedName>
    <definedName name="Funcionarios">'[5]Datos de la Unidad'!$B$13:$B$25</definedName>
    <definedName name="GARABITO">#REF!</definedName>
    <definedName name="gerentesdiv">[2]Data!#REF!</definedName>
    <definedName name="GOICOECHEA">#REF!</definedName>
    <definedName name="GOLFITO">#REF!</definedName>
    <definedName name="GRECIA">#REF!</definedName>
    <definedName name="GUÁCIMO">#REF!</definedName>
    <definedName name="GUANACASTE">#REF!</definedName>
    <definedName name="GUATUSO">#REF!</definedName>
    <definedName name="HEREDIA">#REF!</definedName>
    <definedName name="HEREDIA_">#REF!</definedName>
    <definedName name="HOJANCHA">#REF!</definedName>
    <definedName name="INCIDGES">[3]Hoja4!$B$50:$C$60</definedName>
    <definedName name="INSTITUCION">#REF!</definedName>
    <definedName name="JIMÉNEZ">#REF!</definedName>
    <definedName name="LA_CRUZ">#REF!</definedName>
    <definedName name="LA_UNIÓN">#REF!</definedName>
    <definedName name="LENGUA_INDIG">#REF!</definedName>
    <definedName name="LEÓN_CORTÉS_CASTRO">#REF!</definedName>
    <definedName name="LIBERIA">#REF!</definedName>
    <definedName name="LIMITACION_FISICA">#REF!</definedName>
    <definedName name="LIMÓN">#REF!</definedName>
    <definedName name="LIMÓN_">#REF!</definedName>
    <definedName name="Lista2">[6]Listas!$D$1:$D$2</definedName>
    <definedName name="LOS_CHILES">#REF!</definedName>
    <definedName name="MATINA">#REF!</definedName>
    <definedName name="MONTES_DE_OCA">#REF!</definedName>
    <definedName name="MONTES_DE_ORO">#REF!</definedName>
    <definedName name="MORA">#REF!</definedName>
    <definedName name="MORAVIA">#REF!</definedName>
    <definedName name="NACIONALIDAD">#REF!</definedName>
    <definedName name="NANDAYURE">#REF!</definedName>
    <definedName name="NARANJO">#REF!</definedName>
    <definedName name="NICOYA">#REF!</definedName>
    <definedName name="Objetivos">[2]Data!#REF!</definedName>
    <definedName name="objproceso">[2]Data!#REF!</definedName>
    <definedName name="OREAMUNO">#REF!</definedName>
    <definedName name="OROTINA">#REF!</definedName>
    <definedName name="OSA">#REF!</definedName>
    <definedName name="PALMARES">#REF!</definedName>
    <definedName name="PARAÍSO">#REF!</definedName>
    <definedName name="PARRITA">#REF!</definedName>
    <definedName name="PARTPRESUP">#REF!</definedName>
    <definedName name="Patrimoniales">#REF!</definedName>
    <definedName name="PÉREZ_ZELEDÓN">#REF!</definedName>
    <definedName name="PND">#REF!</definedName>
    <definedName name="POÁS">#REF!</definedName>
    <definedName name="POCOCÍ">#REF!</definedName>
    <definedName name="procedimientos">[2]Data!#REF!</definedName>
    <definedName name="procesos">[2]Data!#REF!</definedName>
    <definedName name="PRODIF">[3]Hoja4!$B$61:$C$74</definedName>
    <definedName name="PRODSECT">#REF!</definedName>
    <definedName name="PRODUCTOS">#REF!</definedName>
    <definedName name="PROG_OBJ">[4]DATOS!$M$2:$N$74</definedName>
    <definedName name="PROG_SP">[4]DATOS!$V$2:$W$70</definedName>
    <definedName name="PROGRAMA_INST">#REF!</definedName>
    <definedName name="PROGSCODS">[4]DATOS!$S$2:$T$70</definedName>
    <definedName name="PROVINCIAS">#REF!</definedName>
    <definedName name="PUEBLO_INDIG">#REF!</definedName>
    <definedName name="PUNTARENAS">#REF!</definedName>
    <definedName name="PUNTARENAS_">#REF!</definedName>
    <definedName name="PURISCAL">#REF!</definedName>
    <definedName name="responsablesseg">[2]Data!#REF!</definedName>
    <definedName name="s">[7]DATOS!$D$2:$G$37</definedName>
    <definedName name="SAN_CARLOS">#REF!</definedName>
    <definedName name="SAN_ISIDRO">#REF!</definedName>
    <definedName name="SAN_JOSÉ">#REF!</definedName>
    <definedName name="SAN_JOSÉ_">#REF!</definedName>
    <definedName name="SAN_MATEO">#REF!</definedName>
    <definedName name="SAN_PABLO">#REF!</definedName>
    <definedName name="SAN_RAFAEL">#REF!</definedName>
    <definedName name="SAN_RAMÓN">#REF!</definedName>
    <definedName name="SANTA_ANA">#REF!</definedName>
    <definedName name="SANTA_BÁRBARA">#REF!</definedName>
    <definedName name="SANTA_CRUZ">#REF!</definedName>
    <definedName name="SANTO_DOMINGO">#REF!</definedName>
    <definedName name="SARAPIQUÍ">#REF!</definedName>
    <definedName name="sdfaddfa">#REF!</definedName>
    <definedName name="SEXO">#REF!</definedName>
    <definedName name="SIQUIRRES">#REF!</definedName>
    <definedName name="sss">[7]DATOS!$M$2:$N$74</definedName>
    <definedName name="SUBPROGRAMAPRES">[4]DATOS!$Y$2:$Z$6</definedName>
    <definedName name="TALAMANCA">#REF!</definedName>
    <definedName name="TARRAZÚ">#REF!</definedName>
    <definedName name="TERRITORIO_INDIG">#REF!</definedName>
    <definedName name="TIBÁS">#REF!</definedName>
    <definedName name="TILARÁN">#REF!</definedName>
    <definedName name="Tipo">[2]Data!$C$5:$C$6</definedName>
    <definedName name="TIPO_IDENTIFIC">#REF!</definedName>
    <definedName name="TIPOCUM">#REF!</definedName>
    <definedName name="TIPOINF">#REF!</definedName>
    <definedName name="TIPOP">#REF!</definedName>
    <definedName name="TIPOPAT">#REF!</definedName>
    <definedName name="titulares">[2]Data!#REF!</definedName>
    <definedName name="TURRIALBA">#REF!</definedName>
    <definedName name="TURRUBARES">#REF!</definedName>
    <definedName name="UPALA">#REF!</definedName>
    <definedName name="VALVERDE_VEGA">#REF!</definedName>
    <definedName name="VÁZQUEZ_DE_CORONADO">#REF!</definedName>
    <definedName name="y">#REF!</definedName>
  </definedNames>
  <calcPr calcId="191028"/>
  <pivotCaches>
    <pivotCache cacheId="0" r:id="rId15"/>
    <pivotCache cacheId="1" r:id="rId16"/>
    <pivotCache cacheId="2"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9" roundtripDataSignature="AMtx7mhwb9wUWaPcL4e0zAHpcY0rH4eUag=="/>
    </ext>
  </extLst>
</workbook>
</file>

<file path=xl/calcChain.xml><?xml version="1.0" encoding="utf-8"?>
<calcChain xmlns="http://schemas.openxmlformats.org/spreadsheetml/2006/main">
  <c r="E8" i="7" l="1"/>
  <c r="C5" i="7"/>
  <c r="G8" i="7"/>
  <c r="F8" i="7"/>
  <c r="H8" i="7" s="1"/>
  <c r="D8" i="7"/>
  <c r="C8" i="7"/>
  <c r="H7" i="7"/>
  <c r="E7" i="7"/>
  <c r="H6" i="7"/>
  <c r="E6" i="7"/>
  <c r="H5" i="7"/>
  <c r="E5" i="7"/>
  <c r="M22" i="6"/>
  <c r="L22" i="6"/>
  <c r="L24" i="6" s="1"/>
  <c r="K22" i="6"/>
  <c r="K24" i="6" s="1"/>
  <c r="M24" i="6"/>
  <c r="M23" i="6"/>
  <c r="I7" i="7" l="1"/>
  <c r="I5" i="7"/>
  <c r="I6" i="7"/>
  <c r="I8" i="7"/>
  <c r="K12" i="1"/>
  <c r="K17" i="1" l="1"/>
  <c r="F8" i="1" s="1"/>
  <c r="J17" i="1"/>
  <c r="K16" i="1"/>
  <c r="J16" i="1"/>
  <c r="K15" i="1"/>
  <c r="J15" i="1"/>
  <c r="K14" i="1"/>
  <c r="J14" i="1"/>
  <c r="K13" i="1"/>
  <c r="J13" i="1"/>
  <c r="J12" i="1"/>
  <c r="K11" i="1"/>
  <c r="J11" i="1"/>
  <c r="L11" i="5"/>
  <c r="M11" i="5" s="1"/>
  <c r="L10" i="5"/>
  <c r="L9" i="5"/>
  <c r="L8" i="5"/>
  <c r="M8" i="5" s="1"/>
  <c r="L7" i="5"/>
  <c r="L6" i="5"/>
  <c r="K11" i="5"/>
  <c r="K10" i="5"/>
  <c r="K9" i="5"/>
  <c r="K8" i="5"/>
  <c r="K6" i="5"/>
  <c r="M6" i="5" s="1"/>
  <c r="K7" i="5"/>
  <c r="M5" i="5"/>
  <c r="M9" i="5"/>
  <c r="M12" i="5"/>
  <c r="M13" i="5"/>
  <c r="M14" i="5"/>
  <c r="M15" i="5"/>
  <c r="M16" i="5"/>
  <c r="M17" i="5"/>
  <c r="M18" i="5"/>
  <c r="M19" i="5"/>
  <c r="M20" i="5"/>
  <c r="M21" i="5"/>
  <c r="M22" i="5"/>
  <c r="M23" i="5"/>
  <c r="M24" i="5"/>
  <c r="M4" i="5"/>
  <c r="M10" i="5" l="1"/>
  <c r="M7" i="5"/>
  <c r="G8" i="1" l="1"/>
  <c r="H8" i="1" s="1"/>
  <c r="I17" i="1" l="1"/>
  <c r="H17" i="1"/>
  <c r="D17" i="1"/>
  <c r="E11" i="1" l="1"/>
  <c r="E13" i="1"/>
  <c r="F13" i="1" s="1"/>
  <c r="E14" i="1"/>
  <c r="F14" i="1" s="1"/>
  <c r="E15" i="1"/>
  <c r="F15" i="1" s="1"/>
  <c r="E16" i="1"/>
  <c r="F16" i="1" s="1"/>
  <c r="E12" i="1"/>
  <c r="F12" i="1" s="1"/>
  <c r="F11" i="1" l="1"/>
  <c r="E17" i="1"/>
  <c r="F17" i="1" s="1"/>
  <c r="B7" i="2" l="1"/>
  <c r="L8" i="1" l="1"/>
</calcChain>
</file>

<file path=xl/sharedStrings.xml><?xml version="1.0" encoding="utf-8"?>
<sst xmlns="http://schemas.openxmlformats.org/spreadsheetml/2006/main" count="273" uniqueCount="138">
  <si>
    <t>TERCER TRIMESTRE</t>
  </si>
  <si>
    <t>ANUAL 2020</t>
  </si>
  <si>
    <t>Etiquetas de fila</t>
  </si>
  <si>
    <t>Suma de ♀</t>
  </si>
  <si>
    <t>Suma de ♂</t>
  </si>
  <si>
    <t>♀ III TRIM</t>
  </si>
  <si>
    <t>♀IV TRIM</t>
  </si>
  <si>
    <t>SEMESTRAL</t>
  </si>
  <si>
    <t>ATENCION_VcM</t>
  </si>
  <si>
    <t>ATENCION PRESENCIAL EXP NUEVO</t>
  </si>
  <si>
    <t>PREVENCIÓN_FEMICIDIO</t>
  </si>
  <si>
    <t>BRUNCA</t>
  </si>
  <si>
    <t>ALBERGAMIENTO EXP NUEVO</t>
  </si>
  <si>
    <t>CENTRAL</t>
  </si>
  <si>
    <t>KIT EXP NUEVO</t>
  </si>
  <si>
    <t>CHOROTEGA</t>
  </si>
  <si>
    <t>Total general</t>
  </si>
  <si>
    <t>HUETAR_CARIBE</t>
  </si>
  <si>
    <t>HUETAR_NORTE</t>
  </si>
  <si>
    <t>PACIFICO_CENTRAL</t>
  </si>
  <si>
    <t>CUARTO TRIMESTRE</t>
  </si>
  <si>
    <t xml:space="preserve">Presupuesto </t>
  </si>
  <si>
    <t>AD</t>
  </si>
  <si>
    <t>PLAN NACIONAL DE DESARROLLO Y DE INVERSIÓN PÚBLICA DEL BICENTENARIO 2019-2022</t>
  </si>
  <si>
    <t>1. De acuerdo a lo programado</t>
  </si>
  <si>
    <t>Informe anual 2020</t>
  </si>
  <si>
    <t>2. Con riesgo de incumplimiento</t>
  </si>
  <si>
    <t>3. Con atraso crítico</t>
  </si>
  <si>
    <t>INSTITUCIÓN:</t>
  </si>
  <si>
    <t xml:space="preserve"> INAMU </t>
  </si>
  <si>
    <t xml:space="preserve">SECTOR SEGURIDAD CIUDADANA Y JUSTICIA </t>
  </si>
  <si>
    <t>Instituto Nacional de las Mujeres</t>
  </si>
  <si>
    <t>N°</t>
  </si>
  <si>
    <t>INDICADOR 
CON META COMPARTIDO</t>
  </si>
  <si>
    <t>META PROGRAMADA ANUAL</t>
  </si>
  <si>
    <t>META EJECUTADA I SEMESTRE</t>
  </si>
  <si>
    <t>META EJECUTADA II SEMESTRE</t>
  </si>
  <si>
    <t>TOTAL META ANUAL</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</si>
  <si>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</si>
  <si>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</si>
  <si>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</si>
  <si>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</si>
  <si>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</si>
  <si>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</si>
  <si>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</si>
  <si>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 xml:space="preserve">EJECUTADO DE ACUERDO CON LO PROGRAMADO 
FACTORES: 
1. Mayor vigilancia y seguimiento a las partidas históricamente subejecutadas.
2. Control de las modificaciones presupuestarias.
3. Mayor seguimiento a la programación de la inversión 
</t>
  </si>
  <si>
    <t>REGION/Servicio</t>
  </si>
  <si>
    <t>EJECUTADO POR REGIÓN</t>
  </si>
  <si>
    <t>EXPRESION PORCENTUAL</t>
  </si>
  <si>
    <t>DESGLOSE TRIMESTRAL</t>
  </si>
  <si>
    <t>OBSERVACIONES</t>
  </si>
  <si>
    <t>I TRIMESTRE</t>
  </si>
  <si>
    <t>II TRIMESTRE</t>
  </si>
  <si>
    <t>III TRIMESTRE</t>
  </si>
  <si>
    <t xml:space="preserve">IV TRIMESTRE </t>
  </si>
  <si>
    <t xml:space="preserve">Región Brunca </t>
  </si>
  <si>
    <t>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t>
  </si>
  <si>
    <t>Región Central</t>
  </si>
  <si>
    <t>Región Chorotega</t>
  </si>
  <si>
    <t>Región Huetar Caribe</t>
  </si>
  <si>
    <t>Región Huetar Norte</t>
  </si>
  <si>
    <t xml:space="preserve">Región Pacífico Central </t>
  </si>
  <si>
    <t>SUB TOTAL REPROGRAMADO</t>
  </si>
  <si>
    <t>FUENTE: INAMU. UNIDAD DE PLANIFICACIÓN, con base en datos sumiinistrados en los informes técnicos de los departamento Violencia de género, Unidades Regionales, CEAAMs y Delegación de la Mujer</t>
  </si>
  <si>
    <t>INTERVENCIÓN ESTRATÉGICA</t>
  </si>
  <si>
    <t>NOMBRE TEMÁTICA DESARROLLADA</t>
  </si>
  <si>
    <t>i SEMESTRE</t>
  </si>
  <si>
    <t>IV TRIMESTRE</t>
  </si>
  <si>
    <t>II SEMESTRE</t>
  </si>
  <si>
    <t>ANUAL</t>
  </si>
  <si>
    <t>ATENCION VcM</t>
  </si>
  <si>
    <t>PREVENCIÓN FEMICIDIO</t>
  </si>
  <si>
    <t>Fuente: Elaboración propia Unidad de Planificación con datos aportados por los departamentos Técnicos</t>
  </si>
  <si>
    <t>PROGRAMA</t>
  </si>
  <si>
    <t>Actividades</t>
  </si>
  <si>
    <t>COD PROCESO</t>
  </si>
  <si>
    <t>NOMBRE PROCESO</t>
  </si>
  <si>
    <t>Dependencia</t>
  </si>
  <si>
    <t>FUENTE FIN</t>
  </si>
  <si>
    <t>Subpartidas</t>
  </si>
  <si>
    <t>Suma de PRES.MODIFIC</t>
  </si>
  <si>
    <t>Suma de PRES. EJECU</t>
  </si>
  <si>
    <t>100</t>
  </si>
  <si>
    <t>AA</t>
  </si>
  <si>
    <t>A</t>
  </si>
  <si>
    <t>APOYO_ADMINISTRATIVO_FINANCIERO</t>
  </si>
  <si>
    <t>RH</t>
  </si>
  <si>
    <t/>
  </si>
  <si>
    <t>00205</t>
  </si>
  <si>
    <t>DP</t>
  </si>
  <si>
    <t>E</t>
  </si>
  <si>
    <t>DIRECCIÓN DEL PROGRAMA</t>
  </si>
  <si>
    <t>00101</t>
  </si>
  <si>
    <t>00103</t>
  </si>
  <si>
    <t>00105</t>
  </si>
  <si>
    <t>00201</t>
  </si>
  <si>
    <t>00202</t>
  </si>
  <si>
    <t>00301</t>
  </si>
  <si>
    <t>00302</t>
  </si>
  <si>
    <t>00303</t>
  </si>
  <si>
    <t>00304</t>
  </si>
  <si>
    <t>00399</t>
  </si>
  <si>
    <t>00401</t>
  </si>
  <si>
    <t>00402</t>
  </si>
  <si>
    <t>00403</t>
  </si>
  <si>
    <t>00404</t>
  </si>
  <si>
    <t>00405</t>
  </si>
  <si>
    <t>00501</t>
  </si>
  <si>
    <t>00502</t>
  </si>
  <si>
    <t>00503</t>
  </si>
  <si>
    <t>00505</t>
  </si>
  <si>
    <t>200</t>
  </si>
  <si>
    <t>REMUNERAC</t>
  </si>
  <si>
    <t>DATOS INFORME SECTOR SEGURIDAD</t>
  </si>
  <si>
    <t>ORDINARIO</t>
  </si>
  <si>
    <t>SUBTOTAL AD</t>
  </si>
  <si>
    <t>SSCJ 41,27%</t>
  </si>
  <si>
    <t>00203</t>
  </si>
  <si>
    <t>300</t>
  </si>
  <si>
    <t>1. CUMPLIMIENTO ALTO</t>
  </si>
  <si>
    <t>1.       Cuando el resultado anual de las metas es mayor o igual al 90%:</t>
  </si>
  <si>
    <t>INDICADORES</t>
  </si>
  <si>
    <t>1.2 LOGROS</t>
  </si>
  <si>
    <t>1.2 FUENTE DE VERIFICACIÓN</t>
  </si>
  <si>
    <t>1.3 FACTORES CONTRIBUYE AVANCE  
METAS SUPERIORES AL 125%</t>
  </si>
  <si>
    <t>Se atiende el 109% de la meta programada, si bien se ha tenido que replantear las metodologías de atención a las personas usuarias, se ha logrado cubrir la demanda en los servicios.</t>
  </si>
  <si>
    <t>Informes presentados por las unidades que prestan servicios de atención en Violencia contra las mujeres.</t>
  </si>
  <si>
    <t xml:space="preserve">FUENTE: INAMU. UNIDAD DE PLANIFICACIÓN, con base en datos suministrados en los informes técnicos de los Departamentos y Unidades que reportan las mujeres atendidas son Violencia de Género, CEAAM AM, CEAAM OCCIDENTE, CEAAM CARIBE Y LAS UNIDADES REGIONALES UBICADAS EN REGIÓN BRUNCA, CARIBE, CENTRAL, CHOROTEGA, HUETAR NORTE Y PACÍFICO CENTRAL,  </t>
  </si>
  <si>
    <t>2. CUMPLIMIENTO MEDIO</t>
  </si>
  <si>
    <t>2.  Cuando el resultado anual de la meta es menor o igual a 89,99% o igual a 50%:</t>
  </si>
  <si>
    <r>
      <t xml:space="preserve">Cumplimiento medio: </t>
    </r>
    <r>
      <rPr>
        <sz val="18"/>
        <color rgb="FF000000"/>
        <rFont val="Calibri"/>
        <family val="2"/>
      </rPr>
      <t>cuando el resultado anual de la meta es menor o igual a 89,99% o igual a 50%.</t>
    </r>
  </si>
  <si>
    <t>Indicadores</t>
  </si>
  <si>
    <t>2.1 OBSTÁCULOS</t>
  </si>
  <si>
    <t>2.3. FUENTE DE VERIFICACIÓN</t>
  </si>
  <si>
    <t>3. CUMPLIMIENTO BAJO</t>
  </si>
  <si>
    <t>3. Cuando el resultado de la meta es menor o igual a 49,99%:</t>
  </si>
  <si>
    <t>3.1. OBSTÁCULO</t>
  </si>
  <si>
    <t>3.4. FUENTES DE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</si>
</sst>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
    <numFmt numFmtId="165" formatCode="&quot;₡&quot;#,##0.00"/>
    <numFmt numFmtId="166" formatCode="&quot;₡&quot;#,##0"/>
  </numFmts>
  <fonts count="33" x14ac:knownFonts="1">
    <font>
      <sz val="9"/>
      <color rgb="FF7F7F7F"/>
      <name val="Century Gothic"/>
    </font>
    <font>
      <sz val="11"/>
      <color theme="1"/>
      <name val="Century Gothic"/>
      <family val="2"/>
      <scheme val="minor"/>
    </font>
    <font>
      <sz val="11"/>
      <color theme="1"/>
      <name val="Century Gothic"/>
      <family val="2"/>
      <scheme val="minor"/>
    </font>
    <font>
      <sz val="11"/>
      <color theme="1"/>
      <name val="Century Gothic"/>
      <family val="2"/>
      <scheme val="minor"/>
    </font>
    <font>
      <sz val="28"/>
      <color rgb="FFBFBFBF"/>
      <name val="Century Gothic"/>
      <family val="2"/>
    </font>
    <font>
      <b/>
      <sz val="11"/>
      <color rgb="FF333333"/>
      <name val="Arial"/>
      <family val="2"/>
    </font>
    <font>
      <b/>
      <sz val="9"/>
      <color theme="0"/>
      <name val="Century Gothic"/>
      <family val="2"/>
    </font>
    <font>
      <b/>
      <sz val="11"/>
      <color theme="0"/>
      <name val="Century Gothic"/>
      <family val="2"/>
    </font>
    <font>
      <b/>
      <sz val="9"/>
      <color theme="1"/>
      <name val="Century Gothic"/>
      <family val="2"/>
    </font>
    <font>
      <sz val="9"/>
      <color theme="1"/>
      <name val="Century Gothic"/>
      <family val="2"/>
    </font>
    <font>
      <sz val="12"/>
      <color theme="1"/>
      <name val="Century Gothic"/>
      <family val="2"/>
      <scheme val="minor"/>
    </font>
    <font>
      <sz val="12"/>
      <name val="Century Gothic"/>
      <family val="2"/>
      <scheme val="minor"/>
    </font>
    <font>
      <sz val="12"/>
      <name val="Century Gothic"/>
      <family val="2"/>
    </font>
    <font>
      <b/>
      <sz val="12"/>
      <name val="Century Gothic"/>
      <family val="2"/>
    </font>
    <font>
      <sz val="12"/>
      <color theme="1"/>
      <name val="Century Gothic"/>
      <family val="2"/>
    </font>
    <font>
      <b/>
      <sz val="12"/>
      <color rgb="FF008000"/>
      <name val="Century Gothic"/>
      <family val="2"/>
    </font>
    <font>
      <sz val="12"/>
      <color rgb="FF7F7F7F"/>
      <name val="Century Gothic"/>
      <family val="2"/>
    </font>
    <font>
      <sz val="12"/>
      <color rgb="FF382B40"/>
      <name val="Century Gothic"/>
      <family val="2"/>
    </font>
    <font>
      <sz val="12"/>
      <color theme="0"/>
      <name val="Century Gothic"/>
      <family val="2"/>
    </font>
    <font>
      <sz val="12"/>
      <color rgb="FFFF0000"/>
      <name val="Century Gothic"/>
      <family val="2"/>
    </font>
    <font>
      <sz val="12"/>
      <color rgb="FFBFBFBF"/>
      <name val="Century Gothic"/>
      <family val="2"/>
    </font>
    <font>
      <b/>
      <sz val="12"/>
      <color theme="1"/>
      <name val="Century Gothic"/>
      <family val="2"/>
    </font>
    <font>
      <b/>
      <sz val="12"/>
      <color rgb="FF7F7F7F"/>
      <name val="Century Gothic"/>
      <family val="2"/>
    </font>
    <font>
      <b/>
      <sz val="12"/>
      <color theme="1"/>
      <name val="Century Gothic"/>
      <family val="2"/>
      <scheme val="minor"/>
    </font>
    <font>
      <b/>
      <sz val="12"/>
      <color rgb="FF333333"/>
      <name val="Arial Narrow"/>
      <family val="2"/>
    </font>
    <font>
      <b/>
      <sz val="12"/>
      <color theme="0"/>
      <name val="Century Gothic"/>
      <family val="2"/>
    </font>
    <font>
      <sz val="11"/>
      <name val="Century Gothic"/>
      <family val="2"/>
    </font>
    <font>
      <sz val="9"/>
      <color rgb="FF7F7F7F"/>
      <name val="Century Gothic"/>
      <family val="2"/>
    </font>
    <font>
      <sz val="18"/>
      <color rgb="FF000000"/>
      <name val="Calibri"/>
      <family val="2"/>
    </font>
    <font>
      <b/>
      <sz val="18"/>
      <color rgb="FFFFC000"/>
      <name val="Calibri"/>
      <family val="2"/>
    </font>
    <font>
      <b/>
      <sz val="11"/>
      <color theme="1"/>
      <name val="Century Gothic"/>
      <family val="2"/>
    </font>
    <font>
      <sz val="11"/>
      <color theme="1"/>
      <name val="Century Gothic"/>
      <family val="2"/>
    </font>
    <font>
      <sz val="24"/>
      <color theme="0" tint="-0.499984740745262"/>
      <name val="Century Gothic"/>
      <family val="2"/>
    </font>
  </fonts>
  <fills count="15">
    <fill>
      <patternFill patternType="none"/>
    </fill>
    <fill>
      <patternFill patternType="gray125"/>
    </fill>
    <fill>
      <patternFill patternType="solid">
        <fgColor theme="5"/>
        <bgColor theme="5"/>
      </patternFill>
    </fill>
    <fill>
      <patternFill patternType="solid">
        <fgColor rgb="FFBADBDE"/>
        <bgColor rgb="FFBADBDE"/>
      </patternFill>
    </fill>
    <fill>
      <patternFill patternType="solid">
        <fgColor theme="7"/>
        <bgColor theme="7"/>
      </patternFill>
    </fill>
    <fill>
      <patternFill patternType="solid">
        <fgColor rgb="FFDCEDEE"/>
        <bgColor rgb="FFDCEDEE"/>
      </patternFill>
    </fill>
    <fill>
      <patternFill patternType="solid">
        <fgColor rgb="FF65A949"/>
        <bgColor rgb="FF65A949"/>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59999389629810485"/>
        <bgColor indexed="64"/>
      </patternFill>
    </fill>
  </fills>
  <borders count="34">
    <border>
      <left/>
      <right/>
      <top/>
      <bottom/>
      <diagonal/>
    </border>
    <border>
      <left/>
      <right/>
      <top/>
      <bottom style="double">
        <color rgb="FFD8D8D8"/>
      </bottom>
      <diagonal/>
    </border>
    <border>
      <left/>
      <right/>
      <top/>
      <bottom/>
      <diagonal/>
    </border>
    <border>
      <left style="thin">
        <color theme="0"/>
      </left>
      <right/>
      <top/>
      <bottom/>
      <diagonal/>
    </border>
    <border>
      <left style="thin">
        <color theme="0"/>
      </left>
      <right/>
      <top style="thick">
        <color theme="0"/>
      </top>
      <bottom/>
      <diagonal/>
    </border>
    <border>
      <left style="thin">
        <color rgb="FFF7BC89"/>
      </left>
      <right/>
      <top style="thin">
        <color rgb="FFF7BC89"/>
      </top>
      <bottom style="thin">
        <color rgb="FFF7BC89"/>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ck">
        <color theme="0"/>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top style="medium">
        <color indexed="64"/>
      </top>
      <bottom/>
      <diagonal/>
    </border>
  </borders>
  <cellStyleXfs count="6">
    <xf numFmtId="0" fontId="0" fillId="0" borderId="0"/>
    <xf numFmtId="0" fontId="3" fillId="0" borderId="2"/>
    <xf numFmtId="9" fontId="27" fillId="0" borderId="0" applyFont="0" applyFill="0" applyBorder="0" applyAlignment="0" applyProtection="0"/>
    <xf numFmtId="0" fontId="2" fillId="0" borderId="2"/>
    <xf numFmtId="9" fontId="2" fillId="0" borderId="2" applyFont="0" applyFill="0" applyBorder="0" applyAlignment="0" applyProtection="0"/>
    <xf numFmtId="0" fontId="1" fillId="0" borderId="2"/>
  </cellStyleXfs>
  <cellXfs count="136">
    <xf numFmtId="0" fontId="0" fillId="0" borderId="0" xfId="0" applyAlignment="1">
      <alignment vertical="center"/>
    </xf>
    <xf numFmtId="0" fontId="4" fillId="0" borderId="1" xfId="0" applyFont="1" applyBorder="1" applyAlignment="1">
      <alignment vertical="center"/>
    </xf>
    <xf numFmtId="0" fontId="5" fillId="0" borderId="0" xfId="0" applyFont="1" applyAlignment="1">
      <alignment vertical="center" wrapText="1"/>
    </xf>
    <xf numFmtId="0" fontId="7" fillId="2" borderId="2" xfId="0" applyFont="1" applyFill="1" applyBorder="1" applyAlignment="1">
      <alignment vertical="center"/>
    </xf>
    <xf numFmtId="0" fontId="9" fillId="3" borderId="4" xfId="0" applyFont="1" applyFill="1" applyBorder="1" applyAlignment="1">
      <alignment horizontal="left" vertical="center" wrapText="1"/>
    </xf>
    <xf numFmtId="0" fontId="6" fillId="2" borderId="3" xfId="0" applyFont="1" applyFill="1" applyBorder="1" applyAlignment="1">
      <alignment vertical="center" wrapText="1"/>
    </xf>
    <xf numFmtId="14" fontId="9" fillId="5" borderId="7" xfId="0" applyNumberFormat="1" applyFont="1" applyFill="1" applyBorder="1" applyAlignment="1">
      <alignment horizontal="left" vertical="center" wrapText="1"/>
    </xf>
    <xf numFmtId="0" fontId="8" fillId="3" borderId="6" xfId="0" applyFont="1" applyFill="1" applyBorder="1" applyAlignment="1">
      <alignment horizontal="left" vertical="center"/>
    </xf>
    <xf numFmtId="14" fontId="9" fillId="3" borderId="7" xfId="0" applyNumberFormat="1"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9" fontId="15" fillId="7" borderId="11" xfId="0" applyNumberFormat="1" applyFont="1" applyFill="1" applyBorder="1" applyAlignment="1">
      <alignment horizontal="center" vertical="top"/>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top"/>
    </xf>
    <xf numFmtId="0" fontId="18" fillId="0" borderId="0" xfId="0" applyFont="1" applyAlignment="1">
      <alignment vertical="center"/>
    </xf>
    <xf numFmtId="0" fontId="14" fillId="0" borderId="0" xfId="0" applyFont="1" applyAlignment="1">
      <alignment vertical="center"/>
    </xf>
    <xf numFmtId="0" fontId="19" fillId="0" borderId="0" xfId="0" applyFont="1" applyAlignment="1">
      <alignment vertical="center"/>
    </xf>
    <xf numFmtId="0" fontId="20" fillId="0" borderId="1" xfId="0" applyFont="1" applyBorder="1" applyAlignment="1">
      <alignment vertical="center"/>
    </xf>
    <xf numFmtId="0" fontId="19" fillId="0" borderId="1" xfId="0" applyFont="1" applyBorder="1" applyAlignment="1">
      <alignment vertical="center"/>
    </xf>
    <xf numFmtId="0" fontId="17" fillId="0" borderId="1" xfId="0" applyFont="1" applyBorder="1" applyAlignment="1">
      <alignment vertical="center"/>
    </xf>
    <xf numFmtId="0" fontId="14" fillId="0" borderId="0" xfId="0" applyFont="1" applyAlignment="1">
      <alignment horizontal="right" vertical="center"/>
    </xf>
    <xf numFmtId="0" fontId="21" fillId="4" borderId="2" xfId="0" applyFont="1" applyFill="1" applyBorder="1" applyAlignment="1">
      <alignment horizontal="center" vertical="center"/>
    </xf>
    <xf numFmtId="0" fontId="16" fillId="0" borderId="0" xfId="0" applyFont="1" applyAlignment="1">
      <alignment vertical="top"/>
    </xf>
    <xf numFmtId="0" fontId="22" fillId="0" borderId="0" xfId="0" applyFont="1" applyAlignment="1">
      <alignment vertical="center"/>
    </xf>
    <xf numFmtId="0" fontId="21" fillId="4" borderId="5" xfId="0" applyFont="1" applyFill="1" applyBorder="1" applyAlignment="1">
      <alignment vertical="center"/>
    </xf>
    <xf numFmtId="0" fontId="21" fillId="8" borderId="11"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2" fillId="0" borderId="0" xfId="0" applyFont="1" applyAlignment="1">
      <alignment vertical="top"/>
    </xf>
    <xf numFmtId="0" fontId="12" fillId="7" borderId="11" xfId="0" applyFont="1" applyFill="1" applyBorder="1" applyAlignment="1">
      <alignment horizontal="left" vertical="top" wrapText="1"/>
    </xf>
    <xf numFmtId="0" fontId="12" fillId="0" borderId="0" xfId="0" applyFont="1" applyAlignment="1">
      <alignment vertical="center"/>
    </xf>
    <xf numFmtId="0" fontId="12" fillId="0" borderId="11" xfId="0" applyFont="1" applyBorder="1" applyAlignment="1">
      <alignment vertical="center"/>
    </xf>
    <xf numFmtId="0" fontId="16" fillId="0" borderId="0" xfId="0" applyFont="1" applyAlignment="1">
      <alignment wrapText="1"/>
    </xf>
    <xf numFmtId="0" fontId="12" fillId="0" borderId="1" xfId="0" applyFont="1" applyBorder="1" applyAlignment="1">
      <alignment vertical="center"/>
    </xf>
    <xf numFmtId="0" fontId="24" fillId="0" borderId="0" xfId="0" applyFont="1" applyAlignment="1">
      <alignment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21" fillId="3" borderId="11" xfId="0" applyFont="1" applyFill="1" applyBorder="1" applyAlignment="1">
      <alignment vertical="top" wrapText="1"/>
    </xf>
    <xf numFmtId="0" fontId="14" fillId="3" borderId="11" xfId="0" applyFont="1" applyFill="1" applyBorder="1" applyAlignment="1">
      <alignment horizontal="left" vertical="top" wrapText="1"/>
    </xf>
    <xf numFmtId="165" fontId="26" fillId="0" borderId="14" xfId="0" applyNumberFormat="1" applyFont="1" applyBorder="1" applyAlignment="1">
      <alignment horizontal="right" vertical="top"/>
    </xf>
    <xf numFmtId="0" fontId="16" fillId="0" borderId="0" xfId="0" applyFont="1" applyAlignment="1">
      <alignment horizontal="center" vertical="center"/>
    </xf>
    <xf numFmtId="0" fontId="22" fillId="0" borderId="0" xfId="0" applyFont="1" applyAlignment="1">
      <alignment horizontal="center" vertical="center"/>
    </xf>
    <xf numFmtId="0" fontId="23" fillId="10" borderId="11" xfId="0" applyFont="1" applyFill="1" applyBorder="1" applyAlignment="1">
      <alignment horizontal="center" vertical="top" wrapText="1"/>
    </xf>
    <xf numFmtId="9" fontId="13" fillId="0" borderId="11" xfId="2" applyFont="1" applyBorder="1" applyAlignment="1">
      <alignment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2" fillId="0" borderId="15" xfId="0" applyFont="1" applyBorder="1" applyAlignment="1">
      <alignment horizontal="center" vertical="center"/>
    </xf>
    <xf numFmtId="0" fontId="13" fillId="0" borderId="15" xfId="0" applyFont="1" applyBorder="1" applyAlignment="1">
      <alignment horizontal="center" vertical="center"/>
    </xf>
    <xf numFmtId="9" fontId="13" fillId="0" borderId="15" xfId="2" applyFont="1" applyBorder="1" applyAlignment="1">
      <alignment vertical="center"/>
    </xf>
    <xf numFmtId="0" fontId="12" fillId="0" borderId="15" xfId="0" applyFont="1" applyBorder="1" applyAlignment="1">
      <alignment vertical="center"/>
    </xf>
    <xf numFmtId="9" fontId="13" fillId="0" borderId="21" xfId="2" applyFont="1" applyBorder="1" applyAlignment="1">
      <alignment vertical="center"/>
    </xf>
    <xf numFmtId="0" fontId="12" fillId="0" borderId="21" xfId="0" applyFont="1" applyBorder="1" applyAlignment="1">
      <alignment vertical="center" wrapText="1"/>
    </xf>
    <xf numFmtId="0" fontId="10" fillId="0" borderId="15" xfId="0" applyFont="1" applyBorder="1" applyAlignment="1">
      <alignment vertical="top" wrapText="1"/>
    </xf>
    <xf numFmtId="1" fontId="12" fillId="0" borderId="15" xfId="0" applyNumberFormat="1" applyFont="1" applyBorder="1" applyAlignment="1">
      <alignment horizontal="center" vertical="top" wrapText="1"/>
    </xf>
    <xf numFmtId="1" fontId="11" fillId="0" borderId="15" xfId="0" applyNumberFormat="1" applyFont="1" applyBorder="1" applyAlignment="1">
      <alignment horizontal="center" vertical="top"/>
    </xf>
    <xf numFmtId="9" fontId="13" fillId="0" borderId="15" xfId="0" applyNumberFormat="1" applyFont="1" applyBorder="1" applyAlignment="1">
      <alignment horizontal="center" vertical="top"/>
    </xf>
    <xf numFmtId="9" fontId="12" fillId="0" borderId="15" xfId="0" applyNumberFormat="1" applyFont="1" applyBorder="1" applyAlignment="1">
      <alignment horizontal="left" vertical="top" wrapText="1"/>
    </xf>
    <xf numFmtId="164" fontId="26" fillId="0" borderId="15" xfId="0" applyNumberFormat="1" applyFont="1" applyBorder="1" applyAlignment="1">
      <alignment horizontal="right" vertical="top"/>
    </xf>
    <xf numFmtId="0" fontId="23" fillId="10" borderId="28" xfId="0" applyFont="1" applyFill="1" applyBorder="1" applyAlignment="1">
      <alignment horizontal="center" vertical="top"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0" fillId="0" borderId="0" xfId="0" pivotButton="1" applyAlignment="1">
      <alignment vertical="center"/>
    </xf>
    <xf numFmtId="0" fontId="0" fillId="0" borderId="0" xfId="0" applyAlignment="1">
      <alignment horizontal="left" vertical="center"/>
    </xf>
    <xf numFmtId="0" fontId="0" fillId="0" borderId="0" xfId="0" applyAlignment="1">
      <alignment horizontal="left" vertical="center" indent="1"/>
    </xf>
    <xf numFmtId="0" fontId="23" fillId="10" borderId="33" xfId="0" applyFont="1" applyFill="1" applyBorder="1" applyAlignment="1">
      <alignment horizontal="center" vertical="center" wrapText="1"/>
    </xf>
    <xf numFmtId="0" fontId="27" fillId="0" borderId="0" xfId="0" applyFont="1" applyAlignment="1">
      <alignment vertical="center"/>
    </xf>
    <xf numFmtId="0" fontId="0" fillId="0" borderId="0" xfId="0" applyAlignment="1">
      <alignment horizontal="left" vertical="center" indent="2"/>
    </xf>
    <xf numFmtId="0" fontId="8" fillId="13" borderId="31" xfId="0" applyFont="1" applyFill="1" applyBorder="1" applyAlignment="1">
      <alignment vertical="center"/>
    </xf>
    <xf numFmtId="0" fontId="8" fillId="0" borderId="31" xfId="0" applyFont="1" applyBorder="1" applyAlignment="1">
      <alignment horizontal="left" vertical="center"/>
    </xf>
    <xf numFmtId="0" fontId="8" fillId="0" borderId="0" xfId="0" applyFont="1" applyAlignment="1">
      <alignment horizontal="left" vertical="center" indent="1"/>
    </xf>
    <xf numFmtId="0" fontId="8" fillId="13" borderId="32" xfId="0" applyFont="1" applyFill="1" applyBorder="1" applyAlignment="1">
      <alignment horizontal="left" vertical="center"/>
    </xf>
    <xf numFmtId="0" fontId="8" fillId="0" borderId="31" xfId="0" applyFont="1" applyBorder="1" applyAlignment="1">
      <alignment vertical="center"/>
    </xf>
    <xf numFmtId="0" fontId="8" fillId="0" borderId="0" xfId="0" applyFont="1" applyAlignment="1">
      <alignment vertical="center"/>
    </xf>
    <xf numFmtId="0" fontId="8" fillId="13" borderId="32" xfId="0" applyFont="1" applyFill="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vertical="center"/>
    </xf>
    <xf numFmtId="0" fontId="28" fillId="0" borderId="0" xfId="0" applyFont="1" applyAlignment="1">
      <alignment vertical="center"/>
    </xf>
    <xf numFmtId="0" fontId="29" fillId="0" borderId="0" xfId="0" applyFont="1" applyAlignment="1">
      <alignment horizontal="justify" vertical="center" readingOrder="1"/>
    </xf>
    <xf numFmtId="1" fontId="13" fillId="0" borderId="11" xfId="2" applyNumberFormat="1" applyFont="1" applyBorder="1" applyAlignment="1">
      <alignment vertical="center"/>
    </xf>
    <xf numFmtId="0" fontId="2" fillId="0" borderId="2" xfId="3"/>
    <xf numFmtId="0" fontId="2" fillId="0" borderId="2" xfId="3" applyAlignment="1">
      <alignment wrapText="1"/>
    </xf>
    <xf numFmtId="166" fontId="2" fillId="0" borderId="2" xfId="3" applyNumberFormat="1"/>
    <xf numFmtId="0" fontId="2" fillId="12" borderId="2" xfId="3" applyFill="1"/>
    <xf numFmtId="166" fontId="2" fillId="12" borderId="2" xfId="3" applyNumberFormat="1" applyFill="1"/>
    <xf numFmtId="9" fontId="0" fillId="12" borderId="2" xfId="4" applyFont="1" applyFill="1"/>
    <xf numFmtId="10" fontId="0" fillId="0" borderId="2" xfId="4" applyNumberFormat="1" applyFont="1"/>
    <xf numFmtId="0" fontId="1" fillId="0" borderId="2" xfId="5"/>
    <xf numFmtId="0" fontId="31" fillId="0" borderId="2" xfId="5" applyFont="1" applyAlignment="1">
      <alignment vertical="top" wrapText="1"/>
    </xf>
    <xf numFmtId="0" fontId="31" fillId="0" borderId="2" xfId="5" applyFont="1" applyAlignment="1">
      <alignment vertical="top"/>
    </xf>
    <xf numFmtId="0" fontId="30" fillId="14" borderId="2" xfId="5" applyFont="1" applyFill="1" applyAlignment="1">
      <alignment vertical="top" wrapText="1"/>
    </xf>
    <xf numFmtId="0" fontId="30" fillId="14" borderId="2" xfId="5" applyFont="1" applyFill="1" applyAlignment="1">
      <alignment vertical="top"/>
    </xf>
    <xf numFmtId="0" fontId="31" fillId="14" borderId="11" xfId="5" applyFont="1" applyFill="1" applyBorder="1" applyAlignment="1">
      <alignment vertical="top"/>
    </xf>
    <xf numFmtId="0" fontId="30" fillId="14" borderId="11" xfId="5" applyFont="1" applyFill="1" applyBorder="1" applyAlignment="1">
      <alignment vertical="top"/>
    </xf>
    <xf numFmtId="0" fontId="1" fillId="14" borderId="11" xfId="5" applyFill="1" applyBorder="1"/>
    <xf numFmtId="0" fontId="23" fillId="10" borderId="16" xfId="0" applyFont="1" applyFill="1" applyBorder="1" applyAlignment="1">
      <alignment horizontal="center" vertical="center" wrapText="1"/>
    </xf>
    <xf numFmtId="0" fontId="12" fillId="0" borderId="2" xfId="0" applyFont="1" applyBorder="1" applyAlignment="1">
      <alignment horizontal="left" vertical="top" wrapText="1"/>
    </xf>
    <xf numFmtId="0" fontId="30" fillId="14" borderId="2" xfId="5" applyFont="1" applyFill="1" applyAlignment="1">
      <alignment horizontal="center" vertical="top"/>
    </xf>
    <xf numFmtId="0" fontId="27" fillId="0" borderId="0" xfId="0" applyFont="1" applyAlignment="1">
      <alignment horizontal="center" vertical="center"/>
    </xf>
    <xf numFmtId="0" fontId="0" fillId="0" borderId="0" xfId="0" applyAlignment="1">
      <alignment horizontal="center" vertical="center"/>
    </xf>
    <xf numFmtId="0" fontId="13" fillId="11" borderId="0" xfId="0" applyFont="1" applyFill="1" applyAlignment="1">
      <alignment horizontal="left" vertical="center"/>
    </xf>
    <xf numFmtId="0" fontId="12" fillId="0" borderId="2" xfId="0" applyFont="1" applyBorder="1" applyAlignment="1">
      <alignment horizontal="left" vertical="center" wrapText="1"/>
    </xf>
    <xf numFmtId="0" fontId="12" fillId="0" borderId="13" xfId="0" applyFont="1" applyBorder="1" applyAlignment="1">
      <alignment horizontal="left" vertical="center" wrapText="1"/>
    </xf>
    <xf numFmtId="0" fontId="23" fillId="10" borderId="22"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10" borderId="23"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12" fillId="0" borderId="13" xfId="0" applyFont="1" applyBorder="1" applyAlignment="1">
      <alignment horizontal="left" vertical="top" wrapText="1"/>
    </xf>
    <xf numFmtId="0" fontId="12" fillId="0" borderId="19" xfId="0" applyFont="1" applyBorder="1" applyAlignment="1">
      <alignment horizontal="left" vertical="top" wrapText="1"/>
    </xf>
    <xf numFmtId="0" fontId="12" fillId="0" borderId="2" xfId="0" applyFont="1" applyBorder="1" applyAlignment="1">
      <alignment horizontal="left" vertical="top" wrapText="1"/>
    </xf>
    <xf numFmtId="0" fontId="12" fillId="0" borderId="20"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3" fillId="12" borderId="13"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7" xfId="0" applyFont="1" applyFill="1" applyBorder="1" applyAlignment="1">
      <alignment horizontal="center" vertical="center"/>
    </xf>
    <xf numFmtId="0" fontId="13" fillId="12" borderId="18" xfId="0" applyFont="1" applyFill="1" applyBorder="1" applyAlignment="1">
      <alignment horizontal="center" vertical="center"/>
    </xf>
    <xf numFmtId="0" fontId="23" fillId="10" borderId="24" xfId="0" applyFont="1" applyFill="1" applyBorder="1" applyAlignment="1">
      <alignment horizontal="center" vertical="top" wrapText="1"/>
    </xf>
    <xf numFmtId="0" fontId="23" fillId="10" borderId="25" xfId="0" applyFont="1" applyFill="1" applyBorder="1" applyAlignment="1">
      <alignment horizontal="center" vertical="top" wrapText="1"/>
    </xf>
    <xf numFmtId="0" fontId="23" fillId="10" borderId="26" xfId="0" applyFont="1" applyFill="1" applyBorder="1" applyAlignment="1">
      <alignment horizontal="center" vertical="top" wrapText="1"/>
    </xf>
    <xf numFmtId="0" fontId="31" fillId="0" borderId="2" xfId="5" applyFont="1" applyAlignment="1">
      <alignment horizontal="left" vertical="top"/>
    </xf>
    <xf numFmtId="0" fontId="30" fillId="14" borderId="11" xfId="5" applyFont="1" applyFill="1" applyBorder="1" applyAlignment="1">
      <alignment horizontal="center" vertical="top"/>
    </xf>
    <xf numFmtId="0" fontId="30" fillId="14" borderId="2" xfId="5" applyFont="1" applyFill="1" applyAlignment="1">
      <alignment horizontal="center" vertical="top" wrapText="1"/>
    </xf>
    <xf numFmtId="0" fontId="30" fillId="14" borderId="2" xfId="5" applyFont="1" applyFill="1" applyAlignment="1">
      <alignment horizontal="center" vertical="top"/>
    </xf>
    <xf numFmtId="0" fontId="24" fillId="0" borderId="0" xfId="0" applyFont="1" applyAlignment="1">
      <alignment horizontal="left" vertical="center" wrapText="1"/>
    </xf>
    <xf numFmtId="0" fontId="16" fillId="0" borderId="0" xfId="0" applyFont="1" applyAlignment="1">
      <alignment vertical="center"/>
    </xf>
    <xf numFmtId="0" fontId="5" fillId="0" borderId="0" xfId="0" applyFont="1" applyAlignment="1">
      <alignment horizontal="left" vertical="top" wrapText="1"/>
    </xf>
    <xf numFmtId="0" fontId="0" fillId="0" borderId="0" xfId="0" applyAlignment="1">
      <alignment vertical="center"/>
    </xf>
    <xf numFmtId="0" fontId="5" fillId="0" borderId="0" xfId="0" applyFont="1" applyAlignment="1">
      <alignment horizontal="left" vertical="center" wrapText="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32" fillId="0" borderId="1" xfId="0" applyFont="1" applyBorder="1" applyAlignment="1">
      <alignment horizontal="left" vertical="center"/>
    </xf>
  </cellXfs>
  <cellStyles count="6">
    <cellStyle name="Normal" xfId="0" builtinId="0"/>
    <cellStyle name="Normal 2" xfId="3" xr:uid="{608625EF-B698-48DB-B8DD-CB7520D2B45B}"/>
    <cellStyle name="Normal 2 2" xfId="1" xr:uid="{54E34E41-9360-4EF7-9010-F7BD3C69502D}"/>
    <cellStyle name="Normal 3" xfId="5" xr:uid="{9C508096-BE32-40E4-8D2B-220E1DF37B98}"/>
    <cellStyle name="Porcentaje" xfId="2" builtinId="5"/>
    <cellStyle name="Porcentaje 2" xfId="4" xr:uid="{9886756B-53A1-4A8D-936A-24A80A39E6C6}"/>
  </cellStyles>
  <dxfs count="3">
    <dxf>
      <alignment wrapText="1"/>
    </dxf>
    <dxf>
      <numFmt numFmtId="166" formatCode="&quot;₡&quot;#,##0"/>
    </dxf>
    <dxf>
      <numFmt numFmtId="166"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10" Type="http://schemas.openxmlformats.org/officeDocument/2006/relationships/externalLink" Target="externalLinks/externalLink3.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0" y="2567214"/>
          <a:ext cx="333375" cy="38100"/>
          <a:chOff x="5179313" y="3780000"/>
          <a:chExt cx="333375" cy="0"/>
        </a:xfrm>
      </xdr:grpSpPr>
      <xdr:cxnSp macro="">
        <xdr:nvCxnSpPr>
          <xdr:cNvPr id="6" name="Shape 6">
            <a:extLst>
              <a:ext uri="{FF2B5EF4-FFF2-40B4-BE49-F238E27FC236}">
                <a16:creationId xmlns:a16="http://schemas.microsoft.com/office/drawing/2014/main" id="{00000000-0008-0000-0000-000006000000}"/>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bonilla/Documents/2017/Plan%20presupuesto%202018/POI%202018%20PROGRAMA%20T&#201;CNICO/CJ-1%20Condici&#243;n%20Jur&#237;d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co/AppData/Roaming/Microsoft/Excel/Anexo%203%20HERRAMIENTA_SEVRI_TI-PLAN%20DE%20ACCION%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PI/Documentos%20PI/UPI%202019/INFORMES%20%202019/INFORME%20IV%20TRIMESTRE%202019/CONSOLIDADO%20IV%20TRI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bonilla/Documents/2016/POI%202017/POI%202017%20AREAS%20T&#201;CNICAS/Copia%20de%20AV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tasoftsa.sharepoint.com/Users/randall.montes/Downloads/EJEMPLO-%20PROCESO%20DE%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atasoftsa.sharepoint.com/Mi%20unidad/0-Proyectos%202018/Riesgos%20Aprobaci&#243;n%20de%20C&#225;nones/nueva%20matriz%20riesgos%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Zbarboza/AppData/Local/Microsoft/Windows/INetCache/Content.Outlook/6D0Y91QR/MATRIZ%20INAMU%20POI%202018%20UIN%2011%20DE%20AGOS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I 2018"/>
      <sheetName val="Hoja1"/>
      <sheetName val="Hoja2"/>
      <sheetName val="CATÁLOGO AL 8 DE JUNIO 16"/>
      <sheetName val="Hoja4"/>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azas"/>
      <sheetName val="Resultados FRAP"/>
      <sheetName val="Vulnerabilidades"/>
      <sheetName val="Data"/>
      <sheetName val="SEVRI"/>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INFORME POI 2019"/>
      <sheetName val="Hoja4"/>
      <sheetName val="FODESAF"/>
      <sheetName val="INFORME NARRATIVO"/>
      <sheetName val="PAM IV Trim 19"/>
      <sheetName val="Auditoría Externa"/>
      <sheetName val="LISTAS DE PARTICIPACIÓN"/>
      <sheetName val="Data"/>
      <sheetName val="Resultados FRAP"/>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 2017"/>
      <sheetName val="Hoja2"/>
      <sheetName val="DATOS"/>
      <sheetName val="CATÁLOGO AL 8 DE JUNIO 16"/>
      <sheetName val="Hoja4"/>
    </sheetNames>
    <sheetDataSet>
      <sheetData sheetId="0"/>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la Unidad"/>
      <sheetName val="Identificación"/>
      <sheetName val="Analisis"/>
      <sheetName val="Evaluacion"/>
      <sheetName val="Administración"/>
      <sheetName val="Revision"/>
      <sheetName val="Niveles y parametros"/>
      <sheetName val="Estructura"/>
      <sheetName val="Estructura1"/>
      <sheetName val="Est-res"/>
      <sheetName val="Datos"/>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Listas"/>
      <sheetName val="Hoja4"/>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I 2018"/>
      <sheetName val="Hoja1"/>
      <sheetName val="Hoja2"/>
      <sheetName val="CATÁLOGO AL 8 DE JUNIO 16"/>
    </sheetNames>
    <sheetDataSet>
      <sheetData sheetId="0" refreshError="1"/>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rbonilla_inamu_go_cr/Documents/2020/INFORMES%20IV%20TRIMESTRE/FODESAF/FODESAF%20IV%20TRIMESTRE%20hoja%20de%20trabaj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bonilla\OneDrive%20-%20INAMU\2020\INFORMES%20III%20TRIMESTRE\FODESAF\revavnp.%20CONSOLIDADO%20FODESAF%20III%20TRIMESTRE%20%20INAMU%202020.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PRESUPUESTO%20GENERAL%20%20AL%20%2016-12-2020%20CUADROS%20ROSAURA.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202.454492129633" createdVersion="6" refreshedVersion="6" minRefreshableVersion="3" recordCount="174" xr:uid="{5BAF4222-04BD-43AF-9233-17CAB5B31208}">
  <cacheSource type="worksheet">
    <worksheetSource ref="H9:M183" sheet="CUADRO 1 FODESAF" r:id="rId2"/>
  </cacheSource>
  <cacheFields count="6">
    <cacheField name="INTERVENCIÓN ESTRATÉGICA" numFmtId="0">
      <sharedItems containsBlank="1" count="4">
        <m/>
        <s v="ATENCION_VcM"/>
        <s v="INFORMACION_ORIENTACIÓN_Y_REFERENCIA"/>
        <s v="PREVENCIÓN_FEMICIDIO"/>
      </sharedItems>
    </cacheField>
    <cacheField name="NOMBRE TEMÁTICA DESARROLLADA" numFmtId="0">
      <sharedItems containsBlank="1" count="6">
        <m/>
        <s v="ATENCION PRESENCIAL EXP NUEVO"/>
        <s v="DERECHOS HUMANOS DE LAS MUJERES"/>
        <s v="VIOLENCIA CONTRA LAS MUJERES"/>
        <s v="ALBERGAMIENTO EXP NUEVO"/>
        <s v="KIT EXP NUEVO"/>
      </sharedItems>
    </cacheField>
    <cacheField name="♀" numFmtId="0">
      <sharedItems containsSemiMixedTypes="0" containsString="0" containsNumber="1" containsInteger="1" minValue="0" maxValue="2439"/>
    </cacheField>
    <cacheField name="♂" numFmtId="0">
      <sharedItems containsString="0" containsBlank="1" containsNumber="1" containsInteger="1" minValue="0" maxValue="11"/>
    </cacheField>
    <cacheField name="REGION" numFmtId="0">
      <sharedItems containsBlank="1" count="12">
        <m/>
        <s v="BRUNCA"/>
        <s v="CENTRAL"/>
        <s v="CHOROTEGA"/>
        <s v="HUETAR_CARIBE"/>
        <s v="HUETAR_NORTE"/>
        <s v="PACIFICO_CENTRAL"/>
        <s v="Huetar Caribe"/>
        <s v="Huetar Norte"/>
        <s v="Pacífico Central"/>
        <s v="Región Central"/>
        <s v="ND"/>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139.593049768519" createdVersion="6" refreshedVersion="6" minRefreshableVersion="3" recordCount="266" xr:uid="{B24B7160-2A3A-477E-8969-3D297B57EE0E}">
  <cacheSource type="worksheet">
    <worksheetSource ref="A1:G267" sheet="AD TABLA" r:id="rId2"/>
  </cacheSource>
  <cacheFields count="7">
    <cacheField name="DEPARTAMENTO" numFmtId="0">
      <sharedItems/>
    </cacheField>
    <cacheField name="INTERVENCIÓN ESTRATÉGICA" numFmtId="0">
      <sharedItems count="3">
        <s v="ATENCION_VcM"/>
        <s v="INFORMACION_ORIENTACIÓN_Y_REFERENCIA"/>
        <s v="PREVENCIÓN_FEMICIDIO"/>
      </sharedItems>
    </cacheField>
    <cacheField name="NOMBRE TEMÁTICA DESARROLLADA" numFmtId="0">
      <sharedItems count="5">
        <s v="ATENCION PRESENCIAL EXP NUEVO"/>
        <s v="VIOLENCIA CONTRA LAS MUJERES"/>
        <s v="DERECHOS HUMANOS DE LAS MUJERES"/>
        <s v="ALBERGAMIENTO EXP NUEVO"/>
        <s v="KIT EXP NUEVO"/>
      </sharedItems>
    </cacheField>
    <cacheField name="♀" numFmtId="0">
      <sharedItems containsString="0" containsBlank="1" containsNumber="1" containsInteger="1" minValue="0" maxValue="1824"/>
    </cacheField>
    <cacheField name="♂" numFmtId="0">
      <sharedItems containsString="0" containsBlank="1" containsNumber="1" containsInteger="1" minValue="0" maxValue="24"/>
    </cacheField>
    <cacheField name="REGION" numFmtId="0">
      <sharedItems containsBlank="1" count="8">
        <s v="CENTRAL"/>
        <s v="CHOROTEGA"/>
        <s v="HUETAR_CARIBE"/>
        <s v="BRUNCA"/>
        <s v="HUETAR_NORTE"/>
        <m/>
        <s v="PACIFICO_CENTRAL"/>
        <s v="Región Central"/>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204.493547337966" createdVersion="6" refreshedVersion="6" minRefreshableVersion="3" recordCount="585" xr:uid="{D0AB212C-9832-4680-A668-350A0207205D}">
  <cacheSource type="worksheet">
    <worksheetSource ref="A2:Q587" sheet="presup 161220" r:id="rId2"/>
  </cacheSource>
  <cacheFields count="17">
    <cacheField name="PROGRAMA" numFmtId="0">
      <sharedItems count="3">
        <s v="100"/>
        <s v="200"/>
        <s v="300"/>
      </sharedItems>
    </cacheField>
    <cacheField name="cuenta" numFmtId="0">
      <sharedItems count="8">
        <s v="0"/>
        <s v="1"/>
        <s v="2"/>
        <s v="3"/>
        <s v="6"/>
        <s v="5"/>
        <s v="9"/>
        <s v="7"/>
      </sharedItems>
    </cacheField>
    <cacheField name="Actividades" numFmtId="0">
      <sharedItems count="11">
        <s v="AA"/>
        <s v="CD"/>
        <s v="CS"/>
        <s v="DP"/>
        <s v="IE"/>
        <s v="IS"/>
        <s v="PL"/>
        <s v="PT"/>
        <s v="TI"/>
        <s v="AM"/>
        <s v="IO"/>
      </sharedItems>
    </cacheField>
    <cacheField name="COD PROCESO" numFmtId="0">
      <sharedItems count="11">
        <s v="A"/>
        <s v="D"/>
        <s v="E"/>
        <s v="B"/>
        <s v="G"/>
        <s v="C"/>
        <s v="F"/>
        <s v="H"/>
        <s v="L"/>
        <s v="M"/>
        <s v="K"/>
      </sharedItems>
    </cacheField>
    <cacheField name="NOMBRE PROCESO" numFmtId="0">
      <sharedItems count="11">
        <s v="APOYO_ADMINISTRATIVO_FINANCIERO"/>
        <s v="CONDUCCIÓN POLÍTICO ESTRATÉGICA"/>
        <s v="DIRECCIÓN DEL PROGRAMA"/>
        <s v="PLANIFICACIÓN INSTITUCIONAL"/>
        <s v="CAPACITACIÓN_Y_FORMACIÓN Y ASESORIA CON LAS MUJERES"/>
        <s v="GESTIÓN_TECNOLOGÍAS_INFORMACIÓN"/>
        <s v="ATENCIÓN DIRECTA A MUJERES"/>
        <s v="PROMOCIÓN Y DIVULGACIÓN SOBRE LOS DERECHOS DE LAS MUJERES"/>
        <s v="ASISTENCIA TÉCNICA POLÍTICAS PÚBLICAS"/>
        <s v="INFORMACIÓN Y CONOCIMIENTO ESPECIALIZADO EN DERECHOS DE LAS MUJERES"/>
        <s v="ASISTENCIA TÉCNICA PARA ACTORES ESTRATÉGICOS "/>
      </sharedItems>
    </cacheField>
    <cacheField name="Subpartidas" numFmtId="0">
      <sharedItems count="103">
        <s v="00205"/>
        <s v="10101"/>
        <s v="10102"/>
        <s v="10104"/>
        <s v="10199"/>
        <s v="10201"/>
        <s v="10202"/>
        <s v="10203"/>
        <s v="10204"/>
        <s v="10299"/>
        <s v="10301"/>
        <s v="10303"/>
        <s v="10304"/>
        <s v="10306"/>
        <s v="10307"/>
        <s v="10401"/>
        <s v="10403"/>
        <s v="10404"/>
        <s v="10406"/>
        <s v="10499"/>
        <s v="10501"/>
        <s v="10502"/>
        <s v="10601"/>
        <s v="10701"/>
        <s v="10801"/>
        <s v="10805"/>
        <s v="10807"/>
        <s v="10808"/>
        <s v="10899"/>
        <s v="10999"/>
        <s v="19902"/>
        <s v="19905"/>
        <s v="20101"/>
        <s v="20102"/>
        <s v="20104"/>
        <s v="20199"/>
        <s v="20203"/>
        <s v="20301"/>
        <s v="20303"/>
        <s v="20304"/>
        <s v="20305"/>
        <s v="20306"/>
        <s v="20399"/>
        <s v="20401"/>
        <s v="20402"/>
        <s v="29901"/>
        <s v="29902"/>
        <s v="29903"/>
        <s v="29904"/>
        <s v="29905"/>
        <s v="29906"/>
        <s v="29907"/>
        <s v="29999"/>
        <s v="30405"/>
        <s v="60201"/>
        <s v="60203"/>
        <s v="10503"/>
        <s v="10504"/>
        <s v="10702"/>
        <s v="59903"/>
        <s v="60601"/>
        <s v="60701"/>
        <s v="50103"/>
        <s v="50104"/>
        <s v="50106"/>
        <s v="50199"/>
        <s v="50201"/>
        <s v="59902"/>
        <s v="60102"/>
        <s v="60301"/>
        <s v="90101"/>
        <s v="00101"/>
        <s v="00103"/>
        <s v="00105"/>
        <s v="00201"/>
        <s v="00202"/>
        <s v="00301"/>
        <s v="00302"/>
        <s v="00303"/>
        <s v="00304"/>
        <s v="00399"/>
        <s v="00401"/>
        <s v="00402"/>
        <s v="00403"/>
        <s v="00404"/>
        <s v="00405"/>
        <s v="00501"/>
        <s v="00502"/>
        <s v="00503"/>
        <s v="00505"/>
        <s v="60103"/>
        <s v="60399"/>
        <s v="10405"/>
        <s v="10103"/>
        <s v="50105"/>
        <s v="10402"/>
        <s v="60299"/>
        <s v="00203"/>
        <s v="50107"/>
        <s v="70201"/>
        <s v="70301"/>
        <s v="70401"/>
        <s v="70302"/>
      </sharedItems>
    </cacheField>
    <cacheField name="Dependencia" numFmtId="0">
      <sharedItems count="35">
        <s v="RH"/>
        <s v="SG"/>
        <s v="FC"/>
        <s v="PR"/>
        <s v="CD"/>
        <s v="CS"/>
        <s v="PC"/>
        <s v="RI"/>
        <s v="JD"/>
        <s v="AI"/>
        <s v="AL"/>
        <s v="DA"/>
        <s v="CM"/>
        <s v="DE"/>
        <s v="GP"/>
        <s v="CA"/>
        <s v="PI"/>
        <s v="DR"/>
        <s v="RA"/>
        <s v="RB"/>
        <s v="RG"/>
        <s v="RN"/>
        <s v="RO"/>
        <s v="RP"/>
        <s v="UI"/>
        <s v="CC"/>
        <s v="VG"/>
        <s v="CO"/>
        <s v="DM"/>
        <s v="DO"/>
        <s v="IN"/>
        <s v="CI"/>
        <s v="CJ"/>
        <s v="RC"/>
        <s v="ST"/>
      </sharedItems>
    </cacheField>
    <cacheField name="OBJETIVO" numFmtId="0">
      <sharedItems/>
    </cacheField>
    <cacheField name="FUENTE FIN" numFmtId="0">
      <sharedItems count="9">
        <s v=""/>
        <s v="M6"/>
        <s v="M1"/>
        <s v="M5"/>
        <s v="M2"/>
        <s v="M3"/>
        <s v="S"/>
        <s v="S-"/>
        <s v="M4"/>
      </sharedItems>
    </cacheField>
    <cacheField name="COD_PRE" numFmtId="49">
      <sharedItems/>
    </cacheField>
    <cacheField name="DESC_PRE" numFmtId="49">
      <sharedItems/>
    </cacheField>
    <cacheField name="PRES. ORDINARIO" numFmtId="4">
      <sharedItems containsSemiMixedTypes="0" containsString="0" containsNumber="1" containsInteger="1" minValue="0" maxValue="8188668471"/>
    </cacheField>
    <cacheField name="MODIFICACION" numFmtId="4">
      <sharedItems containsSemiMixedTypes="0" containsString="0" containsNumber="1" minValue="-1200000000" maxValue="1364162127.6700001"/>
    </cacheField>
    <cacheField name="PRES.MODIFIC" numFmtId="4">
      <sharedItems containsSemiMixedTypes="0" containsString="0" containsNumber="1" minValue="0" maxValue="6988668471"/>
    </cacheField>
    <cacheField name="PRES. EJECU" numFmtId="4">
      <sharedItems containsSemiMixedTypes="0" containsString="0" containsNumber="1" minValue="0" maxValue="1109186992"/>
    </cacheField>
    <cacheField name="RESERVA" numFmtId="4">
      <sharedItems containsSemiMixedTypes="0" containsString="0" containsNumber="1" minValue="0" maxValue="6468021759.8400002"/>
    </cacheField>
    <cacheField name="X EJECUTAR" numFmtId="4">
      <sharedItems containsSemiMixedTypes="0" containsString="0" containsNumber="1" minValue="0" maxValue="12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n v="2439"/>
    <n v="11"/>
    <x v="0"/>
    <m/>
  </r>
  <r>
    <x v="1"/>
    <x v="1"/>
    <n v="15"/>
    <m/>
    <x v="1"/>
    <s v="BUENOS AIRES"/>
  </r>
  <r>
    <x v="1"/>
    <x v="1"/>
    <n v="10"/>
    <m/>
    <x v="1"/>
    <s v="CORREDORES"/>
  </r>
  <r>
    <x v="1"/>
    <x v="1"/>
    <n v="5"/>
    <m/>
    <x v="1"/>
    <s v="COTO BRUS"/>
  </r>
  <r>
    <x v="1"/>
    <x v="1"/>
    <n v="25"/>
    <m/>
    <x v="1"/>
    <s v="GOLFITO"/>
  </r>
  <r>
    <x v="1"/>
    <x v="1"/>
    <n v="11"/>
    <m/>
    <x v="1"/>
    <s v="OSA"/>
  </r>
  <r>
    <x v="1"/>
    <x v="1"/>
    <n v="25"/>
    <m/>
    <x v="1"/>
    <s v="PEREZ ZELEDON"/>
  </r>
  <r>
    <x v="1"/>
    <x v="1"/>
    <n v="0"/>
    <m/>
    <x v="2"/>
    <s v="Cartago"/>
  </r>
  <r>
    <x v="1"/>
    <x v="1"/>
    <n v="5"/>
    <m/>
    <x v="2"/>
    <s v="SAN JOSE"/>
  </r>
  <r>
    <x v="1"/>
    <x v="1"/>
    <n v="0"/>
    <n v="0"/>
    <x v="2"/>
    <s v="SAN JOSE"/>
  </r>
  <r>
    <x v="1"/>
    <x v="1"/>
    <n v="1"/>
    <n v="0"/>
    <x v="2"/>
    <s v="ZARCERO"/>
  </r>
  <r>
    <x v="1"/>
    <x v="1"/>
    <n v="518"/>
    <n v="0"/>
    <x v="2"/>
    <m/>
  </r>
  <r>
    <x v="1"/>
    <x v="1"/>
    <n v="2"/>
    <m/>
    <x v="3"/>
    <s v="ABANGARES"/>
  </r>
  <r>
    <x v="1"/>
    <x v="1"/>
    <n v="7"/>
    <m/>
    <x v="3"/>
    <s v="BAGACES"/>
  </r>
  <r>
    <x v="1"/>
    <x v="1"/>
    <n v="3"/>
    <m/>
    <x v="3"/>
    <s v="CAÑAS"/>
  </r>
  <r>
    <x v="1"/>
    <x v="1"/>
    <n v="7"/>
    <m/>
    <x v="3"/>
    <s v="CARRILLO"/>
  </r>
  <r>
    <x v="1"/>
    <x v="1"/>
    <n v="4"/>
    <m/>
    <x v="3"/>
    <s v="LA CRUZ"/>
  </r>
  <r>
    <x v="1"/>
    <x v="1"/>
    <n v="48"/>
    <m/>
    <x v="3"/>
    <s v="LIBERIA"/>
  </r>
  <r>
    <x v="1"/>
    <x v="1"/>
    <n v="0"/>
    <n v="0"/>
    <x v="3"/>
    <s v="LIBERIA"/>
  </r>
  <r>
    <x v="1"/>
    <x v="1"/>
    <n v="3"/>
    <m/>
    <x v="3"/>
    <s v="NANDAYURE"/>
  </r>
  <r>
    <x v="1"/>
    <x v="1"/>
    <n v="4"/>
    <m/>
    <x v="3"/>
    <s v="NICOYA"/>
  </r>
  <r>
    <x v="1"/>
    <x v="1"/>
    <n v="14"/>
    <m/>
    <x v="3"/>
    <s v="SANTA CRUZ"/>
  </r>
  <r>
    <x v="1"/>
    <x v="1"/>
    <n v="0"/>
    <n v="0"/>
    <x v="3"/>
    <s v="SANTA CRUZ"/>
  </r>
  <r>
    <x v="1"/>
    <x v="1"/>
    <n v="3"/>
    <m/>
    <x v="4"/>
    <s v="GUACIMO"/>
  </r>
  <r>
    <x v="1"/>
    <x v="1"/>
    <n v="33"/>
    <m/>
    <x v="4"/>
    <s v="LIMÓN"/>
  </r>
  <r>
    <x v="1"/>
    <x v="1"/>
    <n v="7"/>
    <m/>
    <x v="4"/>
    <s v="MATINA"/>
  </r>
  <r>
    <x v="1"/>
    <x v="1"/>
    <n v="5"/>
    <m/>
    <x v="4"/>
    <s v="POCOCI"/>
  </r>
  <r>
    <x v="1"/>
    <x v="1"/>
    <n v="4"/>
    <m/>
    <x v="4"/>
    <s v="SIQUIRRES"/>
  </r>
  <r>
    <x v="1"/>
    <x v="1"/>
    <n v="5"/>
    <n v="0"/>
    <x v="5"/>
    <s v="GUATUSO"/>
  </r>
  <r>
    <x v="1"/>
    <x v="1"/>
    <n v="3"/>
    <n v="0"/>
    <x v="5"/>
    <s v="LOS CHILES"/>
  </r>
  <r>
    <x v="1"/>
    <x v="1"/>
    <n v="1"/>
    <n v="0"/>
    <x v="5"/>
    <s v="PEÑAS BLANCAS"/>
  </r>
  <r>
    <x v="1"/>
    <x v="1"/>
    <n v="3"/>
    <n v="0"/>
    <x v="5"/>
    <s v="RIO CUARTO"/>
  </r>
  <r>
    <x v="1"/>
    <x v="1"/>
    <n v="52"/>
    <n v="0"/>
    <x v="5"/>
    <s v="SAN CARLOS"/>
  </r>
  <r>
    <x v="1"/>
    <x v="1"/>
    <n v="1"/>
    <n v="0"/>
    <x v="5"/>
    <s v="SARAPIQUI"/>
  </r>
  <r>
    <x v="1"/>
    <x v="1"/>
    <n v="1"/>
    <m/>
    <x v="5"/>
    <s v="UPALA"/>
  </r>
  <r>
    <x v="1"/>
    <x v="1"/>
    <n v="7"/>
    <n v="0"/>
    <x v="5"/>
    <s v="UPALA"/>
  </r>
  <r>
    <x v="1"/>
    <x v="1"/>
    <n v="7"/>
    <m/>
    <x v="6"/>
    <s v="ESPARZA"/>
  </r>
  <r>
    <x v="1"/>
    <x v="1"/>
    <n v="3"/>
    <m/>
    <x v="6"/>
    <s v="MONTES DE ORO"/>
  </r>
  <r>
    <x v="1"/>
    <x v="1"/>
    <n v="4"/>
    <m/>
    <x v="6"/>
    <s v="OROTINA"/>
  </r>
  <r>
    <x v="1"/>
    <x v="1"/>
    <n v="4"/>
    <m/>
    <x v="6"/>
    <s v="OROTINA"/>
  </r>
  <r>
    <x v="1"/>
    <x v="1"/>
    <n v="1"/>
    <m/>
    <x v="6"/>
    <s v="PUNTARENAS"/>
  </r>
  <r>
    <x v="1"/>
    <x v="1"/>
    <n v="97"/>
    <n v="0"/>
    <x v="6"/>
    <s v="PUNTARENAS"/>
  </r>
  <r>
    <x v="1"/>
    <x v="1"/>
    <n v="2"/>
    <m/>
    <x v="6"/>
    <s v="SAN MATEO"/>
  </r>
  <r>
    <x v="1"/>
    <x v="1"/>
    <n v="1"/>
    <n v="0"/>
    <x v="6"/>
    <m/>
  </r>
  <r>
    <x v="2"/>
    <x v="1"/>
    <n v="3"/>
    <m/>
    <x v="2"/>
    <s v="MORAVIA"/>
  </r>
  <r>
    <x v="2"/>
    <x v="2"/>
    <n v="1"/>
    <m/>
    <x v="1"/>
    <s v="BUENOS AIRES"/>
  </r>
  <r>
    <x v="2"/>
    <x v="2"/>
    <n v="13"/>
    <m/>
    <x v="1"/>
    <s v="CORREDORES"/>
  </r>
  <r>
    <x v="2"/>
    <x v="2"/>
    <n v="3"/>
    <m/>
    <x v="1"/>
    <s v="COTO BRUS"/>
  </r>
  <r>
    <x v="2"/>
    <x v="2"/>
    <n v="5"/>
    <m/>
    <x v="1"/>
    <s v="GOLFITO"/>
  </r>
  <r>
    <x v="2"/>
    <x v="2"/>
    <n v="1"/>
    <m/>
    <x v="1"/>
    <s v="OSA"/>
  </r>
  <r>
    <x v="2"/>
    <x v="2"/>
    <n v="6"/>
    <m/>
    <x v="1"/>
    <s v="PEREZ ZELEDON"/>
  </r>
  <r>
    <x v="2"/>
    <x v="2"/>
    <n v="14"/>
    <m/>
    <x v="1"/>
    <m/>
  </r>
  <r>
    <x v="2"/>
    <x v="2"/>
    <n v="131"/>
    <n v="2"/>
    <x v="2"/>
    <s v="ALAJUELA"/>
  </r>
  <r>
    <x v="2"/>
    <x v="2"/>
    <n v="1"/>
    <m/>
    <x v="2"/>
    <s v="Cartago"/>
  </r>
  <r>
    <x v="2"/>
    <x v="2"/>
    <n v="3"/>
    <m/>
    <x v="2"/>
    <s v="SAN JOSE"/>
  </r>
  <r>
    <x v="2"/>
    <x v="2"/>
    <n v="43"/>
    <m/>
    <x v="2"/>
    <m/>
  </r>
  <r>
    <x v="2"/>
    <x v="2"/>
    <n v="4"/>
    <m/>
    <x v="3"/>
    <s v="ABANGARES"/>
  </r>
  <r>
    <x v="2"/>
    <x v="2"/>
    <n v="13"/>
    <m/>
    <x v="3"/>
    <s v="BAGACES"/>
  </r>
  <r>
    <x v="2"/>
    <x v="2"/>
    <n v="9"/>
    <m/>
    <x v="3"/>
    <s v="CAÑAS"/>
  </r>
  <r>
    <x v="2"/>
    <x v="2"/>
    <n v="17"/>
    <m/>
    <x v="3"/>
    <s v="CARRILLO"/>
  </r>
  <r>
    <x v="2"/>
    <x v="2"/>
    <n v="1"/>
    <m/>
    <x v="3"/>
    <s v="HOJANCHA"/>
  </r>
  <r>
    <x v="2"/>
    <x v="2"/>
    <n v="9"/>
    <m/>
    <x v="3"/>
    <s v="LA CRUZ"/>
  </r>
  <r>
    <x v="2"/>
    <x v="2"/>
    <n v="2"/>
    <m/>
    <x v="3"/>
    <s v="LIBERIA"/>
  </r>
  <r>
    <x v="2"/>
    <x v="2"/>
    <n v="88"/>
    <m/>
    <x v="3"/>
    <s v="LIBERIA"/>
  </r>
  <r>
    <x v="2"/>
    <x v="2"/>
    <n v="3"/>
    <m/>
    <x v="3"/>
    <s v="NANDAYURE"/>
  </r>
  <r>
    <x v="2"/>
    <x v="2"/>
    <n v="10"/>
    <m/>
    <x v="3"/>
    <s v="NICOYA"/>
  </r>
  <r>
    <x v="2"/>
    <x v="2"/>
    <n v="18"/>
    <m/>
    <x v="3"/>
    <s v="SANTA CRUZ"/>
  </r>
  <r>
    <x v="2"/>
    <x v="2"/>
    <n v="5"/>
    <m/>
    <x v="3"/>
    <s v="TILARÁN"/>
  </r>
  <r>
    <x v="2"/>
    <x v="2"/>
    <n v="23"/>
    <m/>
    <x v="3"/>
    <m/>
  </r>
  <r>
    <x v="2"/>
    <x v="2"/>
    <n v="36"/>
    <m/>
    <x v="7"/>
    <m/>
  </r>
  <r>
    <x v="2"/>
    <x v="2"/>
    <n v="2"/>
    <m/>
    <x v="7"/>
    <m/>
  </r>
  <r>
    <x v="2"/>
    <x v="2"/>
    <n v="19"/>
    <m/>
    <x v="8"/>
    <m/>
  </r>
  <r>
    <x v="2"/>
    <x v="2"/>
    <n v="11"/>
    <m/>
    <x v="4"/>
    <s v="GUACIMO"/>
  </r>
  <r>
    <x v="2"/>
    <x v="2"/>
    <n v="146"/>
    <n v="1"/>
    <x v="4"/>
    <s v="LIMÓN"/>
  </r>
  <r>
    <x v="2"/>
    <x v="2"/>
    <n v="40"/>
    <m/>
    <x v="4"/>
    <s v="MATINA"/>
  </r>
  <r>
    <x v="2"/>
    <x v="2"/>
    <n v="19"/>
    <m/>
    <x v="4"/>
    <s v="POCOCI"/>
  </r>
  <r>
    <x v="2"/>
    <x v="2"/>
    <n v="18"/>
    <m/>
    <x v="4"/>
    <s v="SIQUIRRES"/>
  </r>
  <r>
    <x v="2"/>
    <x v="2"/>
    <n v="31"/>
    <n v="1"/>
    <x v="4"/>
    <s v="TALAMANCA"/>
  </r>
  <r>
    <x v="2"/>
    <x v="2"/>
    <n v="19"/>
    <n v="3"/>
    <x v="5"/>
    <s v="GUATUSO"/>
  </r>
  <r>
    <x v="2"/>
    <x v="2"/>
    <n v="17"/>
    <n v="0"/>
    <x v="5"/>
    <s v="LOS CHILES"/>
  </r>
  <r>
    <x v="2"/>
    <x v="2"/>
    <n v="1"/>
    <n v="0"/>
    <x v="5"/>
    <s v="RIO CUARTO"/>
  </r>
  <r>
    <x v="2"/>
    <x v="2"/>
    <n v="104"/>
    <n v="3"/>
    <x v="5"/>
    <s v="SAN CARLOS"/>
  </r>
  <r>
    <x v="2"/>
    <x v="2"/>
    <n v="13"/>
    <n v="0"/>
    <x v="5"/>
    <s v="SARAPIQUI"/>
  </r>
  <r>
    <x v="2"/>
    <x v="2"/>
    <n v="6"/>
    <m/>
    <x v="5"/>
    <s v="UPALA"/>
  </r>
  <r>
    <x v="2"/>
    <x v="2"/>
    <n v="29"/>
    <n v="1"/>
    <x v="5"/>
    <s v="UPALA"/>
  </r>
  <r>
    <x v="2"/>
    <x v="2"/>
    <n v="37"/>
    <m/>
    <x v="9"/>
    <m/>
  </r>
  <r>
    <x v="2"/>
    <x v="2"/>
    <n v="1"/>
    <m/>
    <x v="9"/>
    <m/>
  </r>
  <r>
    <x v="2"/>
    <x v="2"/>
    <n v="5"/>
    <m/>
    <x v="10"/>
    <s v="Alajuelita"/>
  </r>
  <r>
    <x v="2"/>
    <x v="2"/>
    <n v="4"/>
    <m/>
    <x v="10"/>
    <s v="Aserrí"/>
  </r>
  <r>
    <x v="2"/>
    <x v="2"/>
    <n v="7"/>
    <m/>
    <x v="10"/>
    <s v="Curridabat"/>
  </r>
  <r>
    <x v="2"/>
    <x v="2"/>
    <n v="5"/>
    <m/>
    <x v="10"/>
    <s v="Desamparados"/>
  </r>
  <r>
    <x v="2"/>
    <x v="2"/>
    <n v="6"/>
    <m/>
    <x v="10"/>
    <s v="Goicoechea"/>
  </r>
  <r>
    <x v="2"/>
    <x v="2"/>
    <n v="3"/>
    <m/>
    <x v="10"/>
    <s v="Moravia"/>
  </r>
  <r>
    <x v="2"/>
    <x v="2"/>
    <n v="3"/>
    <m/>
    <x v="10"/>
    <s v="Puriscal"/>
  </r>
  <r>
    <x v="2"/>
    <x v="2"/>
    <n v="22"/>
    <m/>
    <x v="10"/>
    <s v="San José"/>
  </r>
  <r>
    <x v="2"/>
    <x v="2"/>
    <n v="3"/>
    <m/>
    <x v="10"/>
    <s v="Santa Ana"/>
  </r>
  <r>
    <x v="2"/>
    <x v="2"/>
    <n v="6"/>
    <m/>
    <x v="10"/>
    <s v="Vásquez de Coronado"/>
  </r>
  <r>
    <x v="2"/>
    <x v="3"/>
    <n v="3"/>
    <m/>
    <x v="1"/>
    <s v="BUENOS AIRES"/>
  </r>
  <r>
    <x v="2"/>
    <x v="3"/>
    <n v="1"/>
    <m/>
    <x v="2"/>
    <s v="ACOSTA"/>
  </r>
  <r>
    <x v="2"/>
    <x v="3"/>
    <n v="1"/>
    <m/>
    <x v="2"/>
    <s v="ACOSTA"/>
  </r>
  <r>
    <x v="2"/>
    <x v="3"/>
    <n v="10"/>
    <m/>
    <x v="2"/>
    <s v="ALAJUELA"/>
  </r>
  <r>
    <x v="2"/>
    <x v="3"/>
    <n v="3"/>
    <m/>
    <x v="2"/>
    <s v="ALAJUELITA"/>
  </r>
  <r>
    <x v="2"/>
    <x v="3"/>
    <n v="1"/>
    <m/>
    <x v="2"/>
    <s v="ALVARADO"/>
  </r>
  <r>
    <x v="2"/>
    <x v="3"/>
    <n v="2"/>
    <m/>
    <x v="2"/>
    <s v="ASERRI"/>
  </r>
  <r>
    <x v="2"/>
    <x v="3"/>
    <n v="5"/>
    <m/>
    <x v="2"/>
    <s v="CARTAGO"/>
  </r>
  <r>
    <x v="2"/>
    <x v="3"/>
    <n v="6"/>
    <m/>
    <x v="2"/>
    <s v="CURRIDABAT"/>
  </r>
  <r>
    <x v="2"/>
    <x v="3"/>
    <n v="11"/>
    <m/>
    <x v="2"/>
    <s v="DESAMPARADOS"/>
  </r>
  <r>
    <x v="2"/>
    <x v="3"/>
    <n v="1"/>
    <m/>
    <x v="2"/>
    <s v="DESAMPARADOS"/>
  </r>
  <r>
    <x v="2"/>
    <x v="3"/>
    <n v="1"/>
    <m/>
    <x v="2"/>
    <s v="FLORES"/>
  </r>
  <r>
    <x v="2"/>
    <x v="3"/>
    <n v="6"/>
    <m/>
    <x v="2"/>
    <s v="GOICOECHEA"/>
  </r>
  <r>
    <x v="2"/>
    <x v="3"/>
    <n v="6"/>
    <m/>
    <x v="2"/>
    <s v="HEREDIA"/>
  </r>
  <r>
    <x v="2"/>
    <x v="3"/>
    <n v="1"/>
    <m/>
    <x v="2"/>
    <s v="LA UNIÓN"/>
  </r>
  <r>
    <x v="2"/>
    <x v="3"/>
    <n v="2"/>
    <m/>
    <x v="2"/>
    <s v="MORA"/>
  </r>
  <r>
    <x v="2"/>
    <x v="3"/>
    <n v="1"/>
    <m/>
    <x v="2"/>
    <s v="OREAMUNO"/>
  </r>
  <r>
    <x v="2"/>
    <x v="3"/>
    <n v="1"/>
    <m/>
    <x v="2"/>
    <s v="PARAISO"/>
  </r>
  <r>
    <x v="2"/>
    <x v="3"/>
    <n v="3"/>
    <m/>
    <x v="2"/>
    <s v="POAS"/>
  </r>
  <r>
    <x v="2"/>
    <x v="3"/>
    <n v="2"/>
    <m/>
    <x v="2"/>
    <s v="SAN JOSE"/>
  </r>
  <r>
    <x v="2"/>
    <x v="3"/>
    <n v="1"/>
    <m/>
    <x v="2"/>
    <s v="SAN JOSE"/>
  </r>
  <r>
    <x v="2"/>
    <x v="3"/>
    <n v="2"/>
    <m/>
    <x v="2"/>
    <s v="SAN RAMON "/>
  </r>
  <r>
    <x v="2"/>
    <x v="3"/>
    <n v="1"/>
    <m/>
    <x v="2"/>
    <s v="SANTA ANA"/>
  </r>
  <r>
    <x v="2"/>
    <x v="3"/>
    <n v="1"/>
    <m/>
    <x v="2"/>
    <s v="SANTO DOMINGO"/>
  </r>
  <r>
    <x v="2"/>
    <x v="3"/>
    <n v="1"/>
    <m/>
    <x v="2"/>
    <s v="TARRAZÚ"/>
  </r>
  <r>
    <x v="2"/>
    <x v="3"/>
    <n v="2"/>
    <m/>
    <x v="2"/>
    <s v="TIBÁS"/>
  </r>
  <r>
    <x v="2"/>
    <x v="3"/>
    <n v="1"/>
    <m/>
    <x v="2"/>
    <s v="TILARAN"/>
  </r>
  <r>
    <x v="2"/>
    <x v="3"/>
    <n v="2"/>
    <m/>
    <x v="2"/>
    <s v="TURRIALBA"/>
  </r>
  <r>
    <x v="2"/>
    <x v="3"/>
    <n v="1"/>
    <m/>
    <x v="2"/>
    <s v="TURRUBARES"/>
  </r>
  <r>
    <x v="2"/>
    <x v="3"/>
    <n v="1"/>
    <m/>
    <x v="2"/>
    <s v="VALVERDE VEGA"/>
  </r>
  <r>
    <x v="2"/>
    <x v="3"/>
    <n v="2"/>
    <m/>
    <x v="2"/>
    <s v="VAZQUEZ DE CORONADO"/>
  </r>
  <r>
    <x v="2"/>
    <x v="3"/>
    <n v="2"/>
    <m/>
    <x v="3"/>
    <s v="ABANGARES"/>
  </r>
  <r>
    <x v="2"/>
    <x v="3"/>
    <n v="1"/>
    <m/>
    <x v="3"/>
    <s v="CAÑAS"/>
  </r>
  <r>
    <x v="2"/>
    <x v="3"/>
    <n v="2"/>
    <m/>
    <x v="3"/>
    <s v="CARRILLO"/>
  </r>
  <r>
    <x v="2"/>
    <x v="3"/>
    <n v="1"/>
    <m/>
    <x v="3"/>
    <s v="LA CRUZ"/>
  </r>
  <r>
    <x v="2"/>
    <x v="3"/>
    <n v="1"/>
    <m/>
    <x v="3"/>
    <s v="LIBERIA"/>
  </r>
  <r>
    <x v="2"/>
    <x v="3"/>
    <n v="1"/>
    <m/>
    <x v="3"/>
    <s v="NANDAYURE"/>
  </r>
  <r>
    <x v="2"/>
    <x v="3"/>
    <n v="1"/>
    <m/>
    <x v="3"/>
    <s v="NICOYA"/>
  </r>
  <r>
    <x v="2"/>
    <x v="3"/>
    <n v="1"/>
    <m/>
    <x v="3"/>
    <s v="SANTA CRUZ"/>
  </r>
  <r>
    <x v="2"/>
    <x v="3"/>
    <n v="1"/>
    <m/>
    <x v="4"/>
    <s v="GUACIMO"/>
  </r>
  <r>
    <x v="2"/>
    <x v="3"/>
    <n v="3"/>
    <m/>
    <x v="4"/>
    <s v="LIMÓN"/>
  </r>
  <r>
    <x v="2"/>
    <x v="3"/>
    <n v="3"/>
    <m/>
    <x v="4"/>
    <s v="POCOCI"/>
  </r>
  <r>
    <x v="2"/>
    <x v="3"/>
    <n v="1"/>
    <m/>
    <x v="4"/>
    <s v="SIQUIRRES"/>
  </r>
  <r>
    <x v="2"/>
    <x v="3"/>
    <n v="1"/>
    <m/>
    <x v="5"/>
    <s v="LOS CHILES"/>
  </r>
  <r>
    <x v="2"/>
    <x v="3"/>
    <n v="7"/>
    <m/>
    <x v="5"/>
    <s v="SAN CARLOS"/>
  </r>
  <r>
    <x v="2"/>
    <x v="3"/>
    <n v="1"/>
    <m/>
    <x v="5"/>
    <s v="SARAPIQUI"/>
  </r>
  <r>
    <x v="2"/>
    <x v="3"/>
    <n v="3"/>
    <m/>
    <x v="5"/>
    <s v="UPALA"/>
  </r>
  <r>
    <x v="2"/>
    <x v="3"/>
    <n v="171"/>
    <n v="0"/>
    <x v="11"/>
    <s v="ND"/>
  </r>
  <r>
    <x v="2"/>
    <x v="3"/>
    <n v="1"/>
    <m/>
    <x v="6"/>
    <s v="ESPARZA"/>
  </r>
  <r>
    <x v="2"/>
    <x v="3"/>
    <n v="2"/>
    <m/>
    <x v="6"/>
    <s v="GARABITO"/>
  </r>
  <r>
    <x v="2"/>
    <x v="3"/>
    <n v="2"/>
    <m/>
    <x v="6"/>
    <s v="OROTINA"/>
  </r>
  <r>
    <x v="2"/>
    <x v="3"/>
    <n v="1"/>
    <m/>
    <x v="6"/>
    <s v="PARRITA"/>
  </r>
  <r>
    <x v="2"/>
    <x v="3"/>
    <n v="1"/>
    <m/>
    <x v="6"/>
    <s v="QUEPOS"/>
  </r>
  <r>
    <x v="3"/>
    <x v="4"/>
    <n v="1"/>
    <n v="0"/>
    <x v="2"/>
    <s v="ACOSTA"/>
  </r>
  <r>
    <x v="3"/>
    <x v="4"/>
    <n v="1"/>
    <n v="0"/>
    <x v="2"/>
    <s v="ALAJUELA"/>
  </r>
  <r>
    <x v="3"/>
    <x v="4"/>
    <n v="1"/>
    <n v="0"/>
    <x v="2"/>
    <s v="CARTAGO"/>
  </r>
  <r>
    <x v="3"/>
    <x v="4"/>
    <n v="1"/>
    <n v="0"/>
    <x v="2"/>
    <s v="CARTAGO"/>
  </r>
  <r>
    <x v="3"/>
    <x v="4"/>
    <n v="1"/>
    <n v="0"/>
    <x v="2"/>
    <s v="GOICOECHEA"/>
  </r>
  <r>
    <x v="3"/>
    <x v="4"/>
    <n v="1"/>
    <n v="0"/>
    <x v="2"/>
    <s v="GRECIA"/>
  </r>
  <r>
    <x v="3"/>
    <x v="4"/>
    <n v="1"/>
    <n v="0"/>
    <x v="2"/>
    <s v="MORAVIA"/>
  </r>
  <r>
    <x v="3"/>
    <x v="4"/>
    <n v="8"/>
    <m/>
    <x v="2"/>
    <s v="SAN JOSE"/>
  </r>
  <r>
    <x v="3"/>
    <x v="4"/>
    <n v="1"/>
    <n v="0"/>
    <x v="2"/>
    <s v="SAN JOSE"/>
  </r>
  <r>
    <x v="3"/>
    <x v="4"/>
    <n v="7"/>
    <n v="0"/>
    <x v="2"/>
    <s v="SAN RAMON "/>
  </r>
  <r>
    <x v="3"/>
    <x v="4"/>
    <n v="2"/>
    <n v="0"/>
    <x v="2"/>
    <s v="TIBÁS"/>
  </r>
  <r>
    <x v="3"/>
    <x v="4"/>
    <n v="1"/>
    <n v="0"/>
    <x v="4"/>
    <s v="POCOCI"/>
  </r>
  <r>
    <x v="3"/>
    <x v="4"/>
    <n v="1"/>
    <n v="0"/>
    <x v="4"/>
    <s v="TALAMANCA"/>
  </r>
  <r>
    <x v="3"/>
    <x v="5"/>
    <n v="20"/>
    <m/>
    <x v="1"/>
    <m/>
  </r>
  <r>
    <x v="3"/>
    <x v="5"/>
    <n v="53"/>
    <m/>
    <x v="2"/>
    <m/>
  </r>
  <r>
    <x v="3"/>
    <x v="5"/>
    <n v="20"/>
    <m/>
    <x v="3"/>
    <m/>
  </r>
  <r>
    <x v="3"/>
    <x v="5"/>
    <n v="3"/>
    <m/>
    <x v="4"/>
    <s v="GUACIMO"/>
  </r>
  <r>
    <x v="3"/>
    <x v="5"/>
    <n v="1"/>
    <m/>
    <x v="4"/>
    <s v="LIMÓN"/>
  </r>
  <r>
    <x v="3"/>
    <x v="5"/>
    <n v="1"/>
    <m/>
    <x v="4"/>
    <s v="SIQUIRRES"/>
  </r>
  <r>
    <x v="3"/>
    <x v="5"/>
    <n v="1"/>
    <m/>
    <x v="4"/>
    <s v="TALAMANCA"/>
  </r>
  <r>
    <x v="3"/>
    <x v="5"/>
    <n v="17"/>
    <m/>
    <x v="4"/>
    <m/>
  </r>
  <r>
    <x v="3"/>
    <x v="5"/>
    <n v="2"/>
    <n v="0"/>
    <x v="5"/>
    <s v="SAN CARLOS"/>
  </r>
  <r>
    <x v="3"/>
    <x v="5"/>
    <n v="7"/>
    <m/>
    <x v="5"/>
    <m/>
  </r>
  <r>
    <x v="3"/>
    <x v="5"/>
    <n v="7"/>
    <m/>
    <x v="6"/>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s v="Delegación de la Mujer"/>
    <x v="0"/>
    <x v="0"/>
    <n v="555"/>
    <n v="0"/>
    <x v="0"/>
    <m/>
  </r>
  <r>
    <s v="Delegación de la Mujer"/>
    <x v="0"/>
    <x v="0"/>
    <n v="8"/>
    <n v="0"/>
    <x v="1"/>
    <m/>
  </r>
  <r>
    <s v="Delegación de la Mujer"/>
    <x v="0"/>
    <x v="0"/>
    <n v="2"/>
    <n v="0"/>
    <x v="2"/>
    <m/>
  </r>
  <r>
    <s v="Delegación de la Mujer"/>
    <x v="0"/>
    <x v="0"/>
    <n v="1"/>
    <n v="0"/>
    <x v="3"/>
    <m/>
  </r>
  <r>
    <s v="Delegación de la Mujer"/>
    <x v="0"/>
    <x v="0"/>
    <n v="1"/>
    <n v="0"/>
    <x v="4"/>
    <m/>
  </r>
  <r>
    <s v="Delegación de la Mujer"/>
    <x v="1"/>
    <x v="1"/>
    <n v="421"/>
    <n v="0"/>
    <x v="5"/>
    <m/>
  </r>
  <r>
    <s v="Violencia de Género - Coordinación"/>
    <x v="0"/>
    <x v="0"/>
    <n v="1"/>
    <m/>
    <x v="0"/>
    <s v="ACOSTA"/>
  </r>
  <r>
    <s v="Violencia de Género - Coordinación"/>
    <x v="0"/>
    <x v="0"/>
    <n v="2"/>
    <m/>
    <x v="0"/>
    <s v="GRECIA"/>
  </r>
  <r>
    <s v="Violencia de Género - Coordinación"/>
    <x v="0"/>
    <x v="0"/>
    <n v="1"/>
    <m/>
    <x v="0"/>
    <s v="ALVARADO"/>
  </r>
  <r>
    <s v="Violencia de Género - Coordinación"/>
    <x v="0"/>
    <x v="0"/>
    <n v="1"/>
    <m/>
    <x v="0"/>
    <s v="SANTA ANA"/>
  </r>
  <r>
    <s v="Violencia de Género - Coordinación"/>
    <x v="0"/>
    <x v="0"/>
    <n v="2"/>
    <m/>
    <x v="0"/>
    <s v="SANTO DOMINGO"/>
  </r>
  <r>
    <s v="Violencia de Género - Coordinación"/>
    <x v="0"/>
    <x v="0"/>
    <n v="1"/>
    <m/>
    <x v="0"/>
    <s v="LA UNIÓN"/>
  </r>
  <r>
    <s v="Violencia de Género - Coordinación"/>
    <x v="0"/>
    <x v="0"/>
    <n v="1"/>
    <m/>
    <x v="0"/>
    <s v="SAN CARLOS"/>
  </r>
  <r>
    <s v="Violencia de Género - Coordinación"/>
    <x v="0"/>
    <x v="0"/>
    <n v="1"/>
    <m/>
    <x v="6"/>
    <s v="QUEPOS"/>
  </r>
  <r>
    <s v="Violencia de Género - Coordinación"/>
    <x v="0"/>
    <x v="0"/>
    <n v="1"/>
    <m/>
    <x v="0"/>
    <s v="VALVERDE VEGA"/>
  </r>
  <r>
    <s v="Violencia de Género - Coordinación"/>
    <x v="0"/>
    <x v="0"/>
    <n v="109"/>
    <m/>
    <x v="0"/>
    <s v="SAN JOSE"/>
  </r>
  <r>
    <s v="Violencia de Género - Coordinación"/>
    <x v="0"/>
    <x v="0"/>
    <n v="17"/>
    <m/>
    <x v="0"/>
    <s v="HEREDIA"/>
  </r>
  <r>
    <s v="Violencia de Género - Coordinación"/>
    <x v="0"/>
    <x v="0"/>
    <n v="1"/>
    <m/>
    <x v="0"/>
    <s v="BARVA"/>
  </r>
  <r>
    <s v="Violencia de Género - Coordinación"/>
    <x v="0"/>
    <x v="0"/>
    <n v="2"/>
    <m/>
    <x v="3"/>
    <s v="GOLFITO"/>
  </r>
  <r>
    <s v="Violencia de Género - Coordinación"/>
    <x v="0"/>
    <x v="0"/>
    <n v="4"/>
    <m/>
    <x v="0"/>
    <s v="DESAMPARADOS"/>
  </r>
  <r>
    <s v="Violencia de Género - Coordinación"/>
    <x v="0"/>
    <x v="0"/>
    <n v="1"/>
    <m/>
    <x v="4"/>
    <s v="LOS CHILES"/>
  </r>
  <r>
    <s v="Violencia de Género - Coordinación"/>
    <x v="0"/>
    <x v="0"/>
    <n v="5"/>
    <m/>
    <x v="0"/>
    <s v="GOICOECHEA"/>
  </r>
  <r>
    <s v="Violencia de Género - Coordinación"/>
    <x v="0"/>
    <x v="0"/>
    <n v="1"/>
    <m/>
    <x v="0"/>
    <s v="MORA"/>
  </r>
  <r>
    <s v="Violencia de Género - Coordinación"/>
    <x v="0"/>
    <x v="0"/>
    <n v="3"/>
    <m/>
    <x v="0"/>
    <s v="LA UNIÓN"/>
  </r>
  <r>
    <s v="Violencia de Género - Coordinación"/>
    <x v="0"/>
    <x v="0"/>
    <n v="1"/>
    <m/>
    <x v="0"/>
    <s v="TARRAZÚ"/>
  </r>
  <r>
    <s v="Violencia de Género - Coordinación"/>
    <x v="0"/>
    <x v="0"/>
    <n v="3"/>
    <m/>
    <x v="0"/>
    <s v="ATENAS"/>
  </r>
  <r>
    <s v="Violencia de Género - Coordinación"/>
    <x v="0"/>
    <x v="0"/>
    <n v="3"/>
    <m/>
    <x v="0"/>
    <s v="ALAJUELITA"/>
  </r>
  <r>
    <s v="Violencia de Género - Coordinación"/>
    <x v="0"/>
    <x v="0"/>
    <n v="45"/>
    <m/>
    <x v="0"/>
    <s v="ALAJUELA"/>
  </r>
  <r>
    <s v="Violencia de Género - Coordinación"/>
    <x v="0"/>
    <x v="0"/>
    <n v="1"/>
    <m/>
    <x v="2"/>
    <s v="TALAMANCA"/>
  </r>
  <r>
    <s v="Violencia de Género - Coordinación"/>
    <x v="0"/>
    <x v="0"/>
    <n v="13"/>
    <m/>
    <x v="1"/>
    <s v="SANTA CRUZ"/>
  </r>
  <r>
    <s v="Violencia de Género - Coordinación"/>
    <x v="0"/>
    <x v="0"/>
    <n v="6"/>
    <m/>
    <x v="2"/>
    <s v="POCOCI"/>
  </r>
  <r>
    <s v="Violencia de Género - Coordinación"/>
    <x v="0"/>
    <x v="0"/>
    <n v="2"/>
    <m/>
    <x v="0"/>
    <s v="SAN RAFAEL"/>
  </r>
  <r>
    <s v="Violencia de Género - Coordinación"/>
    <x v="0"/>
    <x v="0"/>
    <n v="2"/>
    <m/>
    <x v="0"/>
    <s v="SAN RAMON "/>
  </r>
  <r>
    <s v="Violencia de Género - Coordinación"/>
    <x v="0"/>
    <x v="0"/>
    <n v="1"/>
    <m/>
    <x v="2"/>
    <s v="GUACIMO"/>
  </r>
  <r>
    <s v="Violencia de Género - Coordinación"/>
    <x v="0"/>
    <x v="0"/>
    <n v="2"/>
    <m/>
    <x v="4"/>
    <s v="UPALA"/>
  </r>
  <r>
    <s v="Violencia de Género - Coordinación"/>
    <x v="0"/>
    <x v="0"/>
    <n v="1"/>
    <m/>
    <x v="2"/>
    <s v="MATINA"/>
  </r>
  <r>
    <s v="Violencia de Género - Coordinación"/>
    <x v="0"/>
    <x v="0"/>
    <n v="3"/>
    <m/>
    <x v="0"/>
    <s v="TIBÁS"/>
  </r>
  <r>
    <s v="Violencia de Género - Coordinación"/>
    <x v="0"/>
    <x v="0"/>
    <n v="5"/>
    <m/>
    <x v="0"/>
    <s v="SAN JOSE"/>
  </r>
  <r>
    <s v="Violencia de Género - Coordinación"/>
    <x v="0"/>
    <x v="0"/>
    <n v="28"/>
    <m/>
    <x v="6"/>
    <s v="PUNTARENAS"/>
  </r>
  <r>
    <s v="Violencia de Género - Coordinación"/>
    <x v="0"/>
    <x v="0"/>
    <n v="1"/>
    <m/>
    <x v="0"/>
    <s v="OREAMUNO"/>
  </r>
  <r>
    <s v="Violencia de Género - Coordinación"/>
    <x v="0"/>
    <x v="0"/>
    <n v="1"/>
    <m/>
    <x v="3"/>
    <s v="BUENOS AIRES"/>
  </r>
  <r>
    <s v="Violencia de Género - Coordinación"/>
    <x v="0"/>
    <x v="0"/>
    <n v="38"/>
    <m/>
    <x v="2"/>
    <s v="LIMÓN"/>
  </r>
  <r>
    <s v="Violencia de Género - Coordinación"/>
    <x v="0"/>
    <x v="0"/>
    <n v="2"/>
    <m/>
    <x v="1"/>
    <s v="CARRILLO"/>
  </r>
  <r>
    <s v="Violencia de Género - Coordinación"/>
    <x v="0"/>
    <x v="0"/>
    <n v="0"/>
    <m/>
    <x v="0"/>
    <s v="ESCAZU"/>
  </r>
  <r>
    <s v="Violencia de Género - Coordinación"/>
    <x v="0"/>
    <x v="0"/>
    <n v="4"/>
    <m/>
    <x v="4"/>
    <s v="SAN CARLOS"/>
  </r>
  <r>
    <s v="Violencia de Género - Coordinación"/>
    <x v="0"/>
    <x v="0"/>
    <n v="1"/>
    <m/>
    <x v="0"/>
    <s v="FLORES"/>
  </r>
  <r>
    <s v="Violencia de Género - Coordinación"/>
    <x v="0"/>
    <x v="0"/>
    <n v="3"/>
    <m/>
    <x v="1"/>
    <s v="NICOYA"/>
  </r>
  <r>
    <s v="Violencia de Género - Coordinación"/>
    <x v="0"/>
    <x v="0"/>
    <n v="1"/>
    <m/>
    <x v="0"/>
    <s v="SAN PABLO"/>
  </r>
  <r>
    <s v="Violencia de Género - Coordinación"/>
    <x v="0"/>
    <x v="0"/>
    <n v="1"/>
    <m/>
    <x v="6"/>
    <s v="ESPARZA"/>
  </r>
  <r>
    <s v="Violencia de Género - Coordinación"/>
    <x v="0"/>
    <x v="0"/>
    <n v="1"/>
    <m/>
    <x v="4"/>
    <s v="SAN CARLOS"/>
  </r>
  <r>
    <s v="Violencia de Género - Coordinación"/>
    <x v="0"/>
    <x v="0"/>
    <n v="1"/>
    <m/>
    <x v="3"/>
    <s v="PEREZ ZELEDON"/>
  </r>
  <r>
    <s v="Violencia de Género - Coordinación"/>
    <x v="0"/>
    <x v="0"/>
    <n v="2"/>
    <m/>
    <x v="0"/>
    <s v="ALAJUELA"/>
  </r>
  <r>
    <s v="Violencia de Género - Coordinación"/>
    <x v="0"/>
    <x v="0"/>
    <n v="2"/>
    <m/>
    <x v="2"/>
    <s v="SIQUIRRES"/>
  </r>
  <r>
    <s v="Violencia de Género - Coordinación"/>
    <x v="0"/>
    <x v="0"/>
    <n v="2"/>
    <m/>
    <x v="0"/>
    <s v="CURRIDABAT"/>
  </r>
  <r>
    <s v="Violencia de Género - Coordinación"/>
    <x v="0"/>
    <x v="0"/>
    <n v="1"/>
    <m/>
    <x v="2"/>
    <s v="POCOCI"/>
  </r>
  <r>
    <s v="Violencia de Género - Coordinación"/>
    <x v="0"/>
    <x v="0"/>
    <n v="1"/>
    <m/>
    <x v="4"/>
    <s v="SAN CARLOS"/>
  </r>
  <r>
    <s v="Violencia de Género - Coordinación"/>
    <x v="0"/>
    <x v="0"/>
    <n v="26"/>
    <m/>
    <x v="0"/>
    <s v="CARTAGO"/>
  </r>
  <r>
    <s v="Violencia de Género - Coordinación"/>
    <x v="0"/>
    <x v="0"/>
    <n v="1"/>
    <m/>
    <x v="0"/>
    <s v="VAZQUEZ DE CORONADO"/>
  </r>
  <r>
    <s v="Violencia de Género - Coordinación"/>
    <x v="0"/>
    <x v="0"/>
    <n v="2"/>
    <m/>
    <x v="0"/>
    <s v="TURRIALBA"/>
  </r>
  <r>
    <s v="Violencia de Género - Coordinación"/>
    <x v="0"/>
    <x v="0"/>
    <n v="1"/>
    <m/>
    <x v="0"/>
    <s v="MORA"/>
  </r>
  <r>
    <s v="Violencia de Género - Coordinación"/>
    <x v="0"/>
    <x v="0"/>
    <n v="1"/>
    <m/>
    <x v="0"/>
    <s v="PALMARES"/>
  </r>
  <r>
    <s v="Unidad Regional Brunca"/>
    <x v="0"/>
    <x v="0"/>
    <n v="37"/>
    <m/>
    <x v="3"/>
    <s v="GOLFITO"/>
  </r>
  <r>
    <s v="Unidad Regional Brunca"/>
    <x v="0"/>
    <x v="0"/>
    <n v="20"/>
    <m/>
    <x v="3"/>
    <s v="CORREDORES"/>
  </r>
  <r>
    <s v="Unidad Regional Brunca"/>
    <x v="0"/>
    <x v="0"/>
    <n v="11"/>
    <m/>
    <x v="3"/>
    <s v="COTO BRUS"/>
  </r>
  <r>
    <s v="Unidad Regional Brunca"/>
    <x v="0"/>
    <x v="0"/>
    <n v="24"/>
    <m/>
    <x v="3"/>
    <s v="OSA"/>
  </r>
  <r>
    <s v="Unidad Regional Brunca"/>
    <x v="0"/>
    <x v="0"/>
    <n v="21"/>
    <m/>
    <x v="3"/>
    <s v="BUENOS AIRES"/>
  </r>
  <r>
    <s v="Unidad Regional Brunca"/>
    <x v="0"/>
    <x v="0"/>
    <n v="44"/>
    <m/>
    <x v="3"/>
    <s v="PEREZ ZELEDON"/>
  </r>
  <r>
    <s v="Unidad Regional Brunca"/>
    <x v="0"/>
    <x v="0"/>
    <n v="6"/>
    <m/>
    <x v="4"/>
    <s v="SAN CARLOS"/>
  </r>
  <r>
    <s v="Unidad Regional Chorotega"/>
    <x v="0"/>
    <x v="0"/>
    <n v="45"/>
    <m/>
    <x v="1"/>
    <s v="LIBERIA"/>
  </r>
  <r>
    <s v="Unidad Regional Chorotega"/>
    <x v="0"/>
    <x v="0"/>
    <n v="1"/>
    <m/>
    <x v="1"/>
    <s v="TILARÁN"/>
  </r>
  <r>
    <s v="Unidad Regional Chorotega"/>
    <x v="0"/>
    <x v="0"/>
    <n v="10"/>
    <m/>
    <x v="1"/>
    <s v="CARRILLO"/>
  </r>
  <r>
    <s v="Unidad Regional Chorotega"/>
    <x v="0"/>
    <x v="0"/>
    <m/>
    <m/>
    <x v="1"/>
    <s v="NANDAYURE"/>
  </r>
  <r>
    <s v="Unidad Regional Chorotega"/>
    <x v="0"/>
    <x v="0"/>
    <n v="19"/>
    <m/>
    <x v="1"/>
    <s v="SANTA CRUZ"/>
  </r>
  <r>
    <s v="Unidad Regional Chorotega"/>
    <x v="0"/>
    <x v="0"/>
    <n v="9"/>
    <m/>
    <x v="1"/>
    <s v="NICOYA"/>
  </r>
  <r>
    <s v="Unidad Regional Chorotega"/>
    <x v="0"/>
    <x v="0"/>
    <n v="5"/>
    <m/>
    <x v="1"/>
    <s v="CAÑAS"/>
  </r>
  <r>
    <s v="Unidad Regional Chorotega"/>
    <x v="0"/>
    <x v="0"/>
    <n v="2"/>
    <m/>
    <x v="1"/>
    <s v="ABANGARES"/>
  </r>
  <r>
    <s v="Unidad Regional Chorotega"/>
    <x v="0"/>
    <x v="0"/>
    <n v="1"/>
    <m/>
    <x v="1"/>
    <s v="HOJANCHA"/>
  </r>
  <r>
    <s v="Unidad Regional Chorotega"/>
    <x v="0"/>
    <x v="0"/>
    <n v="5"/>
    <m/>
    <x v="1"/>
    <s v="LA CRUZ"/>
  </r>
  <r>
    <s v="Unidad Regional Huetar Caribe"/>
    <x v="0"/>
    <x v="0"/>
    <n v="174"/>
    <m/>
    <x v="2"/>
    <s v="LIMÓN"/>
  </r>
  <r>
    <s v="Unidad Regional Huetar Caribe"/>
    <x v="0"/>
    <x v="0"/>
    <n v="7"/>
    <m/>
    <x v="2"/>
    <s v="GUACIMO"/>
  </r>
  <r>
    <s v="Unidad Regional Huetar Caribe"/>
    <x v="0"/>
    <x v="0"/>
    <n v="6"/>
    <m/>
    <x v="2"/>
    <s v="MATINA"/>
  </r>
  <r>
    <s v="Unidad Regional Huetar Caribe"/>
    <x v="0"/>
    <x v="0"/>
    <n v="9"/>
    <m/>
    <x v="2"/>
    <s v="POCOCI"/>
  </r>
  <r>
    <s v="Unidad Regional Huetar Caribe"/>
    <x v="0"/>
    <x v="0"/>
    <n v="4"/>
    <m/>
    <x v="2"/>
    <s v="SIQUIRRES"/>
  </r>
  <r>
    <s v="Unidad Regional Huetar Caribe"/>
    <x v="0"/>
    <x v="0"/>
    <n v="4"/>
    <m/>
    <x v="2"/>
    <s v="TALAMANCA"/>
  </r>
  <r>
    <s v="Unidad Regional Huetar Norte"/>
    <x v="0"/>
    <x v="0"/>
    <n v="56"/>
    <m/>
    <x v="4"/>
    <s v="SAN CARLOS"/>
  </r>
  <r>
    <s v="Unidad Regional Huetar Norte"/>
    <x v="0"/>
    <x v="0"/>
    <n v="6"/>
    <m/>
    <x v="4"/>
    <s v="UPALA"/>
  </r>
  <r>
    <s v="Unidad Regional Huetar Norte"/>
    <x v="0"/>
    <x v="0"/>
    <n v="6"/>
    <m/>
    <x v="4"/>
    <s v="GUATUSO"/>
  </r>
  <r>
    <s v="Unidad Regional Huetar Norte"/>
    <x v="0"/>
    <x v="0"/>
    <n v="4"/>
    <m/>
    <x v="4"/>
    <s v="LOS CHILES"/>
  </r>
  <r>
    <s v="Unidad Regional Huetar Norte"/>
    <x v="0"/>
    <x v="0"/>
    <n v="1"/>
    <m/>
    <x v="4"/>
    <s v="RIO CUARTO"/>
  </r>
  <r>
    <s v="Unidad Regional Huetar Norte"/>
    <x v="0"/>
    <x v="0"/>
    <n v="3"/>
    <m/>
    <x v="4"/>
    <s v="SARAPIQUI"/>
  </r>
  <r>
    <s v="Unidad Regional Pacífico Central"/>
    <x v="0"/>
    <x v="0"/>
    <n v="10"/>
    <m/>
    <x v="6"/>
    <s v="PUNTARENAS"/>
  </r>
  <r>
    <s v="Unidad Regional Pacífico Central"/>
    <x v="0"/>
    <x v="0"/>
    <n v="1"/>
    <m/>
    <x v="6"/>
    <s v="ESPARZA"/>
  </r>
  <r>
    <s v="Unidad Regional Pacífico Central"/>
    <x v="0"/>
    <x v="0"/>
    <n v="1"/>
    <m/>
    <x v="6"/>
    <s v="SAN MATEO"/>
  </r>
  <r>
    <s v="Unidad Regional Pacífico Central"/>
    <x v="0"/>
    <x v="0"/>
    <n v="12"/>
    <m/>
    <x v="6"/>
    <s v="PUNTARENAS"/>
  </r>
  <r>
    <s v="Unidad Regional Pacífico Central"/>
    <x v="0"/>
    <x v="0"/>
    <n v="1"/>
    <m/>
    <x v="6"/>
    <s v="GARABITO"/>
  </r>
  <r>
    <s v="Unidad Regional Pacífico Central"/>
    <x v="0"/>
    <x v="0"/>
    <n v="1"/>
    <m/>
    <x v="6"/>
    <s v="ESPARZA"/>
  </r>
  <r>
    <s v="Unidad Regional Pacífico Central"/>
    <x v="0"/>
    <x v="0"/>
    <n v="16"/>
    <m/>
    <x v="6"/>
    <s v="PUNTARENAS"/>
  </r>
  <r>
    <s v="Unidad Regional Pacífico Central"/>
    <x v="0"/>
    <x v="0"/>
    <n v="1"/>
    <m/>
    <x v="6"/>
    <s v="OROTINA"/>
  </r>
  <r>
    <s v="Unidad Regional Pacífico Central"/>
    <x v="0"/>
    <x v="0"/>
    <n v="1"/>
    <m/>
    <x v="6"/>
    <s v="SAN MATEO"/>
  </r>
  <r>
    <s v="Unidad Regional Pacífico Central"/>
    <x v="0"/>
    <x v="0"/>
    <n v="2"/>
    <m/>
    <x v="6"/>
    <s v="ESPARZA"/>
  </r>
  <r>
    <s v="Unidad Regional Pacífico Central"/>
    <x v="0"/>
    <x v="0"/>
    <n v="18"/>
    <m/>
    <x v="6"/>
    <s v="PUNTARENAS"/>
  </r>
  <r>
    <s v="Unidad Regional Pacífico Central"/>
    <x v="0"/>
    <x v="0"/>
    <n v="6"/>
    <m/>
    <x v="6"/>
    <s v="ESPARZA"/>
  </r>
  <r>
    <s v="Unidad Regional Pacífico Central"/>
    <x v="0"/>
    <x v="0"/>
    <n v="2"/>
    <m/>
    <x v="6"/>
    <s v="OROTINA"/>
  </r>
  <r>
    <s v="Unidad Regional Pacífico Central"/>
    <x v="0"/>
    <x v="0"/>
    <n v="1"/>
    <m/>
    <x v="6"/>
    <s v="GARABITO"/>
  </r>
  <r>
    <s v="Unidad Regional Pacífico Central"/>
    <x v="0"/>
    <x v="0"/>
    <n v="16"/>
    <m/>
    <x v="6"/>
    <s v="PUNTARENAS"/>
  </r>
  <r>
    <s v="Unidad Regional Pacífico Central"/>
    <x v="0"/>
    <x v="0"/>
    <n v="3"/>
    <m/>
    <x v="6"/>
    <s v="ESPARZA"/>
  </r>
  <r>
    <s v="Unidad Regional Pacífico Central"/>
    <x v="0"/>
    <x v="0"/>
    <n v="10"/>
    <m/>
    <x v="6"/>
    <s v="PUNTARENAS"/>
  </r>
  <r>
    <s v="Unidad Regional Pacífico Central"/>
    <x v="0"/>
    <x v="0"/>
    <n v="2"/>
    <m/>
    <x v="6"/>
    <s v="ESPARZA"/>
  </r>
  <r>
    <s v="Unidad Regional Pacífico Central"/>
    <x v="0"/>
    <x v="0"/>
    <n v="1"/>
    <m/>
    <x v="6"/>
    <s v="MONTES DE ORO"/>
  </r>
  <r>
    <s v="Unidad Regional Pacífico Central"/>
    <x v="0"/>
    <x v="0"/>
    <n v="1"/>
    <m/>
    <x v="6"/>
    <s v="GARABITO"/>
  </r>
  <r>
    <s v="Unidad Regional Pacífico Central"/>
    <x v="0"/>
    <x v="0"/>
    <n v="7"/>
    <m/>
    <x v="6"/>
    <s v="PUNTARENAS"/>
  </r>
  <r>
    <s v="Centro de Información y Orientación"/>
    <x v="1"/>
    <x v="2"/>
    <n v="1824"/>
    <n v="24"/>
    <x v="5"/>
    <m/>
  </r>
  <r>
    <s v="Condición Jurídica y derechos Humanos de las Mujeres"/>
    <x v="1"/>
    <x v="2"/>
    <m/>
    <m/>
    <x v="5"/>
    <m/>
  </r>
  <r>
    <s v="Unidad Regional Brunca"/>
    <x v="1"/>
    <x v="2"/>
    <n v="1"/>
    <m/>
    <x v="3"/>
    <s v="PEREZ ZELEDON"/>
  </r>
  <r>
    <s v="Unidad Regional Brunca"/>
    <x v="1"/>
    <x v="2"/>
    <n v="2"/>
    <m/>
    <x v="3"/>
    <s v="GOLFITO"/>
  </r>
  <r>
    <s v="Unidad Regional Brunca"/>
    <x v="1"/>
    <x v="2"/>
    <n v="3"/>
    <m/>
    <x v="3"/>
    <s v="CORREDORES"/>
  </r>
  <r>
    <s v="Unidad Regional Brunca"/>
    <x v="1"/>
    <x v="2"/>
    <n v="31"/>
    <m/>
    <x v="3"/>
    <s v="BUENOS AIRES"/>
  </r>
  <r>
    <s v="Unidad Regional Brunca"/>
    <x v="1"/>
    <x v="2"/>
    <n v="30"/>
    <m/>
    <x v="3"/>
    <s v="CORREDORES"/>
  </r>
  <r>
    <s v="Unidad Regional Brunca"/>
    <x v="1"/>
    <x v="2"/>
    <n v="52"/>
    <m/>
    <x v="3"/>
    <s v="COTO BRUS"/>
  </r>
  <r>
    <s v="Unidad Regional Brunca"/>
    <x v="1"/>
    <x v="2"/>
    <n v="34"/>
    <m/>
    <x v="3"/>
    <s v="GOLFITO"/>
  </r>
  <r>
    <s v="Unidad Regional Brunca"/>
    <x v="1"/>
    <x v="2"/>
    <n v="25"/>
    <m/>
    <x v="3"/>
    <s v="OSA"/>
  </r>
  <r>
    <s v="Unidad Regional Brunca"/>
    <x v="1"/>
    <x v="2"/>
    <n v="85"/>
    <m/>
    <x v="3"/>
    <s v="PEREZ ZELEDON"/>
  </r>
  <r>
    <s v="Unidad Regional Central subsede Occidente"/>
    <x v="1"/>
    <x v="2"/>
    <n v="187"/>
    <m/>
    <x v="0"/>
    <s v="ALAJUELA"/>
  </r>
  <r>
    <s v="Unidad Regional Central subsede Occidente"/>
    <x v="1"/>
    <x v="2"/>
    <n v="90"/>
    <m/>
    <x v="0"/>
    <s v="ALAJUELA"/>
  </r>
  <r>
    <s v="Unidad Regional Central subsede Occidente"/>
    <x v="1"/>
    <x v="2"/>
    <n v="37"/>
    <m/>
    <x v="0"/>
    <s v="ALAJUELA"/>
  </r>
  <r>
    <s v="Unidad Regional Central subsede Occidente"/>
    <x v="1"/>
    <x v="2"/>
    <n v="134"/>
    <m/>
    <x v="0"/>
    <s v="ALAJUELA"/>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horotega"/>
    <x v="1"/>
    <x v="2"/>
    <n v="36"/>
    <m/>
    <x v="1"/>
    <s v="ABANGARES"/>
  </r>
  <r>
    <s v="Unidad Regional Chorotega"/>
    <x v="1"/>
    <x v="2"/>
    <n v="33"/>
    <m/>
    <x v="1"/>
    <s v="BAGACES"/>
  </r>
  <r>
    <s v="Unidad Regional Chorotega"/>
    <x v="1"/>
    <x v="2"/>
    <n v="48"/>
    <m/>
    <x v="1"/>
    <s v="CAÑAS"/>
  </r>
  <r>
    <s v="Unidad Regional Chorotega"/>
    <x v="1"/>
    <x v="2"/>
    <n v="46"/>
    <m/>
    <x v="1"/>
    <s v="CARRILLO"/>
  </r>
  <r>
    <s v="Unidad Regional Chorotega"/>
    <x v="1"/>
    <x v="2"/>
    <n v="21"/>
    <m/>
    <x v="1"/>
    <s v="HOJANCHA"/>
  </r>
  <r>
    <s v="Unidad Regional Chorotega"/>
    <x v="1"/>
    <x v="2"/>
    <n v="74"/>
    <m/>
    <x v="1"/>
    <s v="LA CRUZ"/>
  </r>
  <r>
    <s v="Unidad Regional Chorotega"/>
    <x v="1"/>
    <x v="2"/>
    <n v="348"/>
    <m/>
    <x v="1"/>
    <s v="LIBERIA"/>
  </r>
  <r>
    <s v="Unidad Regional Chorotega"/>
    <x v="1"/>
    <x v="2"/>
    <n v="99"/>
    <m/>
    <x v="1"/>
    <s v="NICOYA"/>
  </r>
  <r>
    <s v="Unidad Regional Chorotega"/>
    <x v="1"/>
    <x v="2"/>
    <n v="79"/>
    <m/>
    <x v="1"/>
    <s v="SANTA CRUZ"/>
  </r>
  <r>
    <s v="Unidad Regional Chorotega"/>
    <x v="1"/>
    <x v="2"/>
    <n v="12"/>
    <m/>
    <x v="1"/>
    <s v="TILARÁN"/>
  </r>
  <r>
    <s v="Unidad Regional Chorotega"/>
    <x v="1"/>
    <x v="2"/>
    <n v="17"/>
    <m/>
    <x v="1"/>
    <s v="NANDAYURE"/>
  </r>
  <r>
    <s v="Unidad Regional Chorotega"/>
    <x v="1"/>
    <x v="2"/>
    <n v="12"/>
    <m/>
    <x v="6"/>
    <s v="PUNTARENAS"/>
  </r>
  <r>
    <s v="Unidad Regional Chorotega"/>
    <x v="1"/>
    <x v="2"/>
    <n v="2"/>
    <m/>
    <x v="2"/>
    <s v="LIMÓN"/>
  </r>
  <r>
    <s v="Unidad Regional Chorotega"/>
    <x v="1"/>
    <x v="2"/>
    <n v="6"/>
    <m/>
    <x v="4"/>
    <s v="UPALA"/>
  </r>
  <r>
    <s v="Unidad Regional Chorotega"/>
    <x v="1"/>
    <x v="2"/>
    <n v="24"/>
    <m/>
    <x v="0"/>
    <s v="SAN JOSE"/>
  </r>
  <r>
    <s v="Unidad Regional Chorotega"/>
    <x v="1"/>
    <x v="2"/>
    <n v="2"/>
    <m/>
    <x v="3"/>
    <s v="PEREZ ZELEDON"/>
  </r>
  <r>
    <s v="Unidad Regional Chorotega"/>
    <x v="1"/>
    <x v="2"/>
    <n v="5"/>
    <m/>
    <x v="0"/>
    <s v="ALAJUELA"/>
  </r>
  <r>
    <s v="Unidad Regional Chorotega"/>
    <x v="1"/>
    <x v="2"/>
    <n v="7"/>
    <m/>
    <x v="0"/>
    <s v="CARTAGO"/>
  </r>
  <r>
    <s v="Unidad Regional Chorotega"/>
    <x v="1"/>
    <x v="2"/>
    <n v="6"/>
    <m/>
    <x v="0"/>
    <s v="HEREDIA"/>
  </r>
  <r>
    <s v="Unidad Regional Huetar Caribe"/>
    <x v="1"/>
    <x v="2"/>
    <n v="602"/>
    <m/>
    <x v="2"/>
    <s v="LIMÓN"/>
  </r>
  <r>
    <s v="Unidad Regional Huetar Caribe"/>
    <x v="1"/>
    <x v="2"/>
    <n v="1"/>
    <m/>
    <x v="2"/>
    <s v="GUACIMO"/>
  </r>
  <r>
    <s v="Unidad Regional Huetar Caribe"/>
    <x v="1"/>
    <x v="2"/>
    <n v="17"/>
    <m/>
    <x v="2"/>
    <s v="LIMÓN"/>
  </r>
  <r>
    <s v="Unidad Regional Huetar Caribe"/>
    <x v="1"/>
    <x v="2"/>
    <n v="5"/>
    <m/>
    <x v="2"/>
    <s v="MATINA"/>
  </r>
  <r>
    <s v="Unidad Regional Huetar Caribe"/>
    <x v="1"/>
    <x v="2"/>
    <n v="5"/>
    <m/>
    <x v="2"/>
    <s v="POCOCI"/>
  </r>
  <r>
    <s v="Unidad Regional Huetar Caribe"/>
    <x v="1"/>
    <x v="2"/>
    <n v="5"/>
    <m/>
    <x v="2"/>
    <s v="SIQUIRRES"/>
  </r>
  <r>
    <s v="Unidad Regional Huetar Caribe"/>
    <x v="1"/>
    <x v="2"/>
    <n v="10"/>
    <m/>
    <x v="2"/>
    <s v="TALAMANCA"/>
  </r>
  <r>
    <s v="Unidad Regional Huetar Caribe"/>
    <x v="1"/>
    <x v="2"/>
    <n v="41"/>
    <m/>
    <x v="2"/>
    <s v="LIMÓN"/>
  </r>
  <r>
    <s v="Unidad Regional Huetar Caribe"/>
    <x v="1"/>
    <x v="2"/>
    <n v="4"/>
    <m/>
    <x v="2"/>
    <s v="LIMÓN"/>
  </r>
  <r>
    <s v="Unidad Regional Huetar Caribe"/>
    <x v="1"/>
    <x v="2"/>
    <n v="2"/>
    <m/>
    <x v="2"/>
    <s v="MATINA"/>
  </r>
  <r>
    <s v="Unidad Regional Huetar Caribe"/>
    <x v="1"/>
    <x v="2"/>
    <n v="1"/>
    <m/>
    <x v="2"/>
    <s v="POCOCI"/>
  </r>
  <r>
    <s v="Unidad Regional Huetar Caribe"/>
    <x v="1"/>
    <x v="2"/>
    <n v="2"/>
    <m/>
    <x v="2"/>
    <s v="LIMÓN"/>
  </r>
  <r>
    <s v="Unidad Regional Huetar Caribe"/>
    <x v="1"/>
    <x v="2"/>
    <n v="1"/>
    <m/>
    <x v="2"/>
    <s v="LIMÓN"/>
  </r>
  <r>
    <s v="Unidad Regional Huetar Caribe"/>
    <x v="1"/>
    <x v="2"/>
    <n v="1"/>
    <m/>
    <x v="2"/>
    <s v="GUACIMO"/>
  </r>
  <r>
    <s v="Unidad Regional Huetar Caribe"/>
    <x v="1"/>
    <x v="2"/>
    <n v="1"/>
    <m/>
    <x v="2"/>
    <s v="TALAMANCA"/>
  </r>
  <r>
    <s v="Unidad Regional Huetar Caribe"/>
    <x v="1"/>
    <x v="2"/>
    <n v="3"/>
    <m/>
    <x v="2"/>
    <s v="LIMÓN"/>
  </r>
  <r>
    <s v="Unidad Regional Huetar Caribe"/>
    <x v="1"/>
    <x v="2"/>
    <n v="1"/>
    <m/>
    <x v="2"/>
    <s v="TALAMANCA"/>
  </r>
  <r>
    <s v="Unidad Regional Huetar Caribe"/>
    <x v="1"/>
    <x v="2"/>
    <n v="2"/>
    <m/>
    <x v="2"/>
    <s v="MATINA"/>
  </r>
  <r>
    <s v="Unidad Regional Huetar Caribe"/>
    <x v="1"/>
    <x v="2"/>
    <n v="9"/>
    <m/>
    <x v="2"/>
    <s v="MATINA"/>
  </r>
  <r>
    <s v="Unidad Regional Huetar Caribe"/>
    <x v="1"/>
    <x v="2"/>
    <n v="2"/>
    <m/>
    <x v="2"/>
    <s v="POCOCI"/>
  </r>
  <r>
    <s v="Unidad Regional Huetar Caribe"/>
    <x v="1"/>
    <x v="2"/>
    <n v="4"/>
    <m/>
    <x v="2"/>
    <s v="LIMÓN"/>
  </r>
  <r>
    <s v="Unidad Regional Huetar Caribe"/>
    <x v="1"/>
    <x v="2"/>
    <n v="58"/>
    <m/>
    <x v="2"/>
    <s v="LIMÓN"/>
  </r>
  <r>
    <s v="Unidad Regional Huetar Norte"/>
    <x v="1"/>
    <x v="2"/>
    <n v="687"/>
    <m/>
    <x v="4"/>
    <s v="SAN CARLOS"/>
  </r>
  <r>
    <s v="Unidad Regional Huetar Norte"/>
    <x v="1"/>
    <x v="2"/>
    <n v="84"/>
    <m/>
    <x v="4"/>
    <s v="GUATUSO"/>
  </r>
  <r>
    <s v="Unidad Regional Huetar Norte"/>
    <x v="1"/>
    <x v="2"/>
    <n v="217"/>
    <m/>
    <x v="4"/>
    <s v="UPALA"/>
  </r>
  <r>
    <s v="Unidad Regional Huetar Norte"/>
    <x v="1"/>
    <x v="2"/>
    <n v="94"/>
    <m/>
    <x v="4"/>
    <s v="LOS CHILES"/>
  </r>
  <r>
    <s v="Unidad Regional Huetar Norte"/>
    <x v="1"/>
    <x v="2"/>
    <n v="19"/>
    <m/>
    <x v="4"/>
    <s v="PEÑAS BLANCAS"/>
  </r>
  <r>
    <s v="Unidad Regional Pacífico Central"/>
    <x v="1"/>
    <x v="2"/>
    <n v="478"/>
    <m/>
    <x v="6"/>
    <s v="PUNTARENAS"/>
  </r>
  <r>
    <s v="CEAAM _ Área Metropolitana"/>
    <x v="2"/>
    <x v="3"/>
    <n v="36"/>
    <n v="0"/>
    <x v="0"/>
    <s v="SAN JOSE"/>
  </r>
  <r>
    <s v="CEAAM _ Huetar Caribe"/>
    <x v="2"/>
    <x v="3"/>
    <n v="2"/>
    <n v="0"/>
    <x v="4"/>
    <s v="SAN CARLOS"/>
  </r>
  <r>
    <s v="CEAAM _ Huetar Caribe"/>
    <x v="2"/>
    <x v="3"/>
    <n v="2"/>
    <n v="0"/>
    <x v="0"/>
    <s v="SAN RAMON "/>
  </r>
  <r>
    <s v="CEAAM _ Huetar Caribe"/>
    <x v="2"/>
    <x v="3"/>
    <n v="1"/>
    <n v="0"/>
    <x v="0"/>
    <m/>
  </r>
  <r>
    <s v="CEAAM _ Huetar Caribe"/>
    <x v="2"/>
    <x v="3"/>
    <n v="1"/>
    <n v="0"/>
    <x v="0"/>
    <s v="ZARCERO"/>
  </r>
  <r>
    <s v="CEAAM _ Huetar Caribe"/>
    <x v="2"/>
    <x v="3"/>
    <n v="1"/>
    <n v="0"/>
    <x v="0"/>
    <s v="ALAJUELA"/>
  </r>
  <r>
    <s v="CEAAM _ Huetar Caribe"/>
    <x v="2"/>
    <x v="3"/>
    <n v="2"/>
    <n v="0"/>
    <x v="0"/>
    <s v="LA UNIÓN"/>
  </r>
  <r>
    <s v="CEAAM _ Huetar Caribe"/>
    <x v="2"/>
    <x v="3"/>
    <n v="1"/>
    <n v="0"/>
    <x v="0"/>
    <s v="GOICOECHEA"/>
  </r>
  <r>
    <s v="CEAAM _ Huetar Caribe"/>
    <x v="2"/>
    <x v="3"/>
    <n v="1"/>
    <n v="0"/>
    <x v="0"/>
    <s v="GRECIA"/>
  </r>
  <r>
    <s v="CEAAM _ Huetar Caribe"/>
    <x v="2"/>
    <x v="3"/>
    <n v="1"/>
    <n v="0"/>
    <x v="0"/>
    <s v="CARTAGO"/>
  </r>
  <r>
    <s v="CEAAM _ Occidente"/>
    <x v="2"/>
    <x v="3"/>
    <n v="10"/>
    <n v="0"/>
    <x v="0"/>
    <s v="SAN RAMON "/>
  </r>
  <r>
    <s v="Violencia de Género - Coordinación"/>
    <x v="2"/>
    <x v="4"/>
    <n v="16"/>
    <m/>
    <x v="3"/>
    <m/>
  </r>
  <r>
    <s v="Violencia de Género - Coordinación"/>
    <x v="2"/>
    <x v="4"/>
    <n v="21"/>
    <m/>
    <x v="1"/>
    <m/>
  </r>
  <r>
    <s v="Violencia de Género - Coordinación"/>
    <x v="2"/>
    <x v="4"/>
    <n v="5"/>
    <m/>
    <x v="4"/>
    <m/>
  </r>
  <r>
    <s v="Violencia de Género - Coordinación"/>
    <x v="2"/>
    <x v="4"/>
    <n v="21"/>
    <m/>
    <x v="2"/>
    <m/>
  </r>
  <r>
    <s v="Violencia de Género - Coordinación"/>
    <x v="2"/>
    <x v="4"/>
    <n v="60"/>
    <m/>
    <x v="0"/>
    <m/>
  </r>
  <r>
    <s v="Violencia de Género - Coordinación"/>
    <x v="2"/>
    <x v="4"/>
    <n v="2"/>
    <m/>
    <x v="6"/>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5">
  <r>
    <x v="0"/>
    <x v="0"/>
    <x v="0"/>
    <x v="0"/>
    <x v="0"/>
    <x v="0"/>
    <x v="0"/>
    <s v="10"/>
    <x v="0"/>
    <s v="100-AA-A-00205-RH-10"/>
    <s v="Dietas"/>
    <n v="10000000"/>
    <n v="0"/>
    <n v="10000000"/>
    <n v="9840570.4600000009"/>
    <n v="159429.54"/>
    <n v="0"/>
  </r>
  <r>
    <x v="0"/>
    <x v="0"/>
    <x v="0"/>
    <x v="0"/>
    <x v="0"/>
    <x v="0"/>
    <x v="0"/>
    <s v="10"/>
    <x v="1"/>
    <s v="100-AA-A-00205-RH-10-M6"/>
    <s v="Dietas"/>
    <n v="0"/>
    <n v="1400000"/>
    <n v="1400000"/>
    <n v="1217390.1599999999"/>
    <n v="0"/>
    <n v="182609.84"/>
  </r>
  <r>
    <x v="0"/>
    <x v="1"/>
    <x v="0"/>
    <x v="0"/>
    <x v="0"/>
    <x v="1"/>
    <x v="1"/>
    <s v="07"/>
    <x v="0"/>
    <s v="100-AA-A-10101-SG-07"/>
    <s v="Alquiler de edificios, locales y t."/>
    <n v="861794366"/>
    <n v="0"/>
    <n v="861794366"/>
    <n v="858845565.40999997"/>
    <n v="2948240.04"/>
    <n v="560.54999999999995"/>
  </r>
  <r>
    <x v="0"/>
    <x v="1"/>
    <x v="0"/>
    <x v="0"/>
    <x v="0"/>
    <x v="1"/>
    <x v="1"/>
    <s v="07"/>
    <x v="2"/>
    <s v="100-AA-A-10101-SG-07-M1"/>
    <s v="Alquiler de edificios, locales y t."/>
    <n v="0"/>
    <n v="87100000"/>
    <n v="87100000"/>
    <n v="87099998.340000004"/>
    <n v="1.66"/>
    <n v="0"/>
  </r>
  <r>
    <x v="0"/>
    <x v="1"/>
    <x v="0"/>
    <x v="0"/>
    <x v="0"/>
    <x v="1"/>
    <x v="1"/>
    <s v="07"/>
    <x v="3"/>
    <s v="100-AA-A-10101-SG-07-M5"/>
    <s v="Alquiler de edificios, locales y t."/>
    <n v="0"/>
    <n v="25000000"/>
    <n v="25000000"/>
    <n v="25000000"/>
    <n v="0"/>
    <n v="0"/>
  </r>
  <r>
    <x v="0"/>
    <x v="1"/>
    <x v="0"/>
    <x v="0"/>
    <x v="0"/>
    <x v="1"/>
    <x v="1"/>
    <s v="07"/>
    <x v="1"/>
    <s v="100-AA-A-10101-SG-07-M6"/>
    <s v="Alquiler de edificios, locales y t."/>
    <n v="0"/>
    <n v="16000000"/>
    <n v="16000000"/>
    <n v="15398293"/>
    <n v="601707"/>
    <n v="0"/>
  </r>
  <r>
    <x v="0"/>
    <x v="1"/>
    <x v="0"/>
    <x v="0"/>
    <x v="0"/>
    <x v="2"/>
    <x v="1"/>
    <s v="07"/>
    <x v="2"/>
    <s v="100-AA-A-10102-SG-07-M1"/>
    <s v="Alquiler de maquinaria, equipo y mo"/>
    <n v="0"/>
    <n v="500000"/>
    <n v="500000"/>
    <n v="56457"/>
    <n v="0"/>
    <n v="443543"/>
  </r>
  <r>
    <x v="0"/>
    <x v="1"/>
    <x v="0"/>
    <x v="0"/>
    <x v="0"/>
    <x v="2"/>
    <x v="1"/>
    <s v="07"/>
    <x v="3"/>
    <s v="100-AA-A-10102-SG-07-M5"/>
    <s v="Alquiler de maq., eq. y mobiliario"/>
    <n v="0"/>
    <n v="2000000"/>
    <n v="2000000"/>
    <n v="0"/>
    <n v="0"/>
    <n v="2000000"/>
  </r>
  <r>
    <x v="0"/>
    <x v="1"/>
    <x v="0"/>
    <x v="0"/>
    <x v="0"/>
    <x v="3"/>
    <x v="1"/>
    <s v="07"/>
    <x v="0"/>
    <s v="100-AA-A-10104-SG-07"/>
    <s v="Alquiler y derechos para telecom."/>
    <n v="120000000"/>
    <n v="0"/>
    <n v="120000000"/>
    <n v="119999999.98999999"/>
    <n v="0.01"/>
    <n v="0"/>
  </r>
  <r>
    <x v="0"/>
    <x v="1"/>
    <x v="0"/>
    <x v="0"/>
    <x v="0"/>
    <x v="3"/>
    <x v="1"/>
    <s v="07"/>
    <x v="3"/>
    <s v="100-AA-A-10104-SG-07-M5"/>
    <s v="Alquiler y derechos para telecom."/>
    <n v="0"/>
    <n v="10000000"/>
    <n v="10000000"/>
    <n v="4588037.92"/>
    <n v="0"/>
    <n v="5411962.0800000001"/>
  </r>
  <r>
    <x v="0"/>
    <x v="1"/>
    <x v="0"/>
    <x v="0"/>
    <x v="0"/>
    <x v="4"/>
    <x v="2"/>
    <s v="11"/>
    <x v="0"/>
    <s v="100-AA-A-10199-FC-11"/>
    <s v="Otros alquileres"/>
    <n v="1000000"/>
    <n v="0"/>
    <n v="1000000"/>
    <n v="340249.78"/>
    <n v="1535.22"/>
    <n v="658215"/>
  </r>
  <r>
    <x v="0"/>
    <x v="1"/>
    <x v="0"/>
    <x v="0"/>
    <x v="0"/>
    <x v="5"/>
    <x v="1"/>
    <s v="07"/>
    <x v="0"/>
    <s v="100-AA-A-10201-SG-07"/>
    <s v="Servicio de agua y alcantarillado"/>
    <n v="20000000"/>
    <n v="0"/>
    <n v="20000000"/>
    <n v="19999999"/>
    <n v="1"/>
    <n v="0"/>
  </r>
  <r>
    <x v="0"/>
    <x v="1"/>
    <x v="0"/>
    <x v="0"/>
    <x v="0"/>
    <x v="5"/>
    <x v="1"/>
    <s v="07"/>
    <x v="3"/>
    <s v="100-AA-A-10201-SG-07-M5"/>
    <s v="Servicio de agua y alcantarillado"/>
    <n v="0"/>
    <n v="3000000"/>
    <n v="3000000"/>
    <n v="2673327.17"/>
    <n v="0"/>
    <n v="326672.83"/>
  </r>
  <r>
    <x v="0"/>
    <x v="1"/>
    <x v="0"/>
    <x v="0"/>
    <x v="0"/>
    <x v="5"/>
    <x v="1"/>
    <s v="07"/>
    <x v="1"/>
    <s v="100-AA-A-10201-SG-07-M6"/>
    <s v="Servicio de agua y alcantarillado"/>
    <n v="0"/>
    <n v="1500000"/>
    <n v="1500000"/>
    <n v="410381.88"/>
    <n v="0"/>
    <n v="1089618.1200000001"/>
  </r>
  <r>
    <x v="0"/>
    <x v="1"/>
    <x v="0"/>
    <x v="0"/>
    <x v="0"/>
    <x v="6"/>
    <x v="1"/>
    <s v="07"/>
    <x v="0"/>
    <s v="100-AA-A-10202-SG-07"/>
    <s v="Servicio de energía eléctrica"/>
    <n v="67000000"/>
    <n v="0"/>
    <n v="67000000"/>
    <n v="59371144.5"/>
    <n v="7628855.5"/>
    <n v="0"/>
  </r>
  <r>
    <x v="0"/>
    <x v="1"/>
    <x v="0"/>
    <x v="0"/>
    <x v="0"/>
    <x v="6"/>
    <x v="1"/>
    <s v="07"/>
    <x v="3"/>
    <s v="100-AA-A-10202-SG-07-M5"/>
    <s v="Servicio de energía eléctrica"/>
    <n v="0"/>
    <n v="20000000"/>
    <n v="20000000"/>
    <n v="10675121.91"/>
    <n v="0"/>
    <n v="9324878.0899999999"/>
  </r>
  <r>
    <x v="0"/>
    <x v="1"/>
    <x v="0"/>
    <x v="0"/>
    <x v="0"/>
    <x v="7"/>
    <x v="1"/>
    <s v="07"/>
    <x v="0"/>
    <s v="100-AA-A-10203-SG-07"/>
    <s v="Servicio de correo"/>
    <n v="20000"/>
    <n v="0"/>
    <n v="20000"/>
    <n v="0"/>
    <n v="0"/>
    <n v="20000"/>
  </r>
  <r>
    <x v="0"/>
    <x v="1"/>
    <x v="0"/>
    <x v="0"/>
    <x v="0"/>
    <x v="8"/>
    <x v="1"/>
    <s v="07"/>
    <x v="0"/>
    <s v="100-AA-A-10204-SG-07"/>
    <s v="Servicio de telecomunicaciones"/>
    <n v="155000000"/>
    <n v="0"/>
    <n v="155000000"/>
    <n v="154759999.97"/>
    <n v="240000.03"/>
    <n v="0"/>
  </r>
  <r>
    <x v="0"/>
    <x v="1"/>
    <x v="0"/>
    <x v="0"/>
    <x v="0"/>
    <x v="8"/>
    <x v="1"/>
    <s v="07"/>
    <x v="3"/>
    <s v="100-AA-A-10204-SG-07-M5"/>
    <s v="Servicio de telecomunicaciones"/>
    <n v="0"/>
    <n v="63000000"/>
    <n v="63000000"/>
    <n v="38996193.770000003"/>
    <n v="0.02"/>
    <n v="24003806.210000001"/>
  </r>
  <r>
    <x v="0"/>
    <x v="1"/>
    <x v="0"/>
    <x v="0"/>
    <x v="0"/>
    <x v="9"/>
    <x v="1"/>
    <s v="07"/>
    <x v="0"/>
    <s v="100-AA-A-10299-SG-07"/>
    <s v="Otros servicios básicos"/>
    <n v="3540000"/>
    <n v="0"/>
    <n v="3540000"/>
    <n v="2707504.08"/>
    <n v="24.59"/>
    <n v="832471.33"/>
  </r>
  <r>
    <x v="0"/>
    <x v="1"/>
    <x v="0"/>
    <x v="0"/>
    <x v="0"/>
    <x v="10"/>
    <x v="3"/>
    <s v="07"/>
    <x v="0"/>
    <s v="100-AA-A-10301-PR-07"/>
    <s v="Información"/>
    <n v="100000"/>
    <n v="0"/>
    <n v="100000"/>
    <n v="11333.9"/>
    <n v="88666.1"/>
    <n v="0"/>
  </r>
  <r>
    <x v="0"/>
    <x v="1"/>
    <x v="0"/>
    <x v="0"/>
    <x v="0"/>
    <x v="11"/>
    <x v="1"/>
    <s v="07"/>
    <x v="0"/>
    <s v="100-AA-A-10303-SG-07"/>
    <s v="Impresión, encuadernac. y otros"/>
    <n v="10000000"/>
    <n v="0"/>
    <n v="10000000"/>
    <n v="1236990.25"/>
    <n v="1937509.87"/>
    <n v="6825499.8799999999"/>
  </r>
  <r>
    <x v="0"/>
    <x v="1"/>
    <x v="0"/>
    <x v="0"/>
    <x v="0"/>
    <x v="12"/>
    <x v="1"/>
    <s v="07"/>
    <x v="0"/>
    <s v="100-AA-A-10304-SG-07"/>
    <s v="Transporte de bienes"/>
    <n v="11500000"/>
    <n v="0"/>
    <n v="11500000"/>
    <n v="8959980.5"/>
    <n v="1729752"/>
    <n v="810267.5"/>
  </r>
  <r>
    <x v="0"/>
    <x v="1"/>
    <x v="0"/>
    <x v="0"/>
    <x v="0"/>
    <x v="13"/>
    <x v="2"/>
    <s v="11"/>
    <x v="0"/>
    <s v="100-AA-A-10306-FC-11"/>
    <s v="Comisiones y gastos por S.F. y C."/>
    <n v="1000000"/>
    <n v="0"/>
    <n v="1000000"/>
    <n v="999950.6"/>
    <n v="49.4"/>
    <n v="0"/>
  </r>
  <r>
    <x v="0"/>
    <x v="1"/>
    <x v="0"/>
    <x v="0"/>
    <x v="0"/>
    <x v="13"/>
    <x v="1"/>
    <s v="07"/>
    <x v="0"/>
    <s v="100-AA-A-10306-SG-07"/>
    <s v="Comisiones y gastos por S.F. y C."/>
    <n v="2300000"/>
    <n v="0"/>
    <n v="2300000"/>
    <n v="2015575.95"/>
    <n v="284424.05"/>
    <n v="0"/>
  </r>
  <r>
    <x v="0"/>
    <x v="1"/>
    <x v="0"/>
    <x v="0"/>
    <x v="0"/>
    <x v="14"/>
    <x v="3"/>
    <s v="07"/>
    <x v="0"/>
    <s v="100-AA-A-10307-PR-07"/>
    <s v="Servicios de transf. Elect. de inf."/>
    <n v="4000000"/>
    <n v="0"/>
    <n v="4000000"/>
    <n v="4000000"/>
    <n v="0"/>
    <n v="0"/>
  </r>
  <r>
    <x v="0"/>
    <x v="1"/>
    <x v="0"/>
    <x v="0"/>
    <x v="0"/>
    <x v="15"/>
    <x v="0"/>
    <s v="10"/>
    <x v="0"/>
    <s v="100-AA-A-10401-RH-10"/>
    <s v="Servicios médicos y de laborat."/>
    <n v="19000000"/>
    <n v="0"/>
    <n v="19000000"/>
    <n v="18975393.280000001"/>
    <n v="24606.720000000001"/>
    <n v="0"/>
  </r>
  <r>
    <x v="0"/>
    <x v="1"/>
    <x v="0"/>
    <x v="0"/>
    <x v="0"/>
    <x v="15"/>
    <x v="0"/>
    <s v="10"/>
    <x v="1"/>
    <s v="100-AA-A-10401-RH-10-M6"/>
    <s v="Servicios de ciencias de la salud"/>
    <n v="0"/>
    <n v="6400000"/>
    <n v="6400000"/>
    <n v="4573739.5199999996"/>
    <n v="760.48"/>
    <n v="1825500"/>
  </r>
  <r>
    <x v="0"/>
    <x v="1"/>
    <x v="0"/>
    <x v="0"/>
    <x v="0"/>
    <x v="16"/>
    <x v="1"/>
    <s v="07"/>
    <x v="0"/>
    <s v="100-AA-A-10403-SG-07"/>
    <s v="Servicios de ingeniería"/>
    <n v="6000000"/>
    <n v="-6000000"/>
    <n v="0"/>
    <n v="0"/>
    <n v="0"/>
    <n v="0"/>
  </r>
  <r>
    <x v="0"/>
    <x v="1"/>
    <x v="0"/>
    <x v="0"/>
    <x v="0"/>
    <x v="17"/>
    <x v="0"/>
    <s v="10"/>
    <x v="0"/>
    <s v="100-AA-A-10404-RH-10"/>
    <s v="Serv. en ciencias económ. y soc."/>
    <n v="49500000"/>
    <n v="-8400000"/>
    <n v="41100000"/>
    <n v="21325659.690000001"/>
    <n v="10885624.49"/>
    <n v="8888715.8200000003"/>
  </r>
  <r>
    <x v="0"/>
    <x v="1"/>
    <x v="0"/>
    <x v="0"/>
    <x v="0"/>
    <x v="18"/>
    <x v="0"/>
    <s v="10"/>
    <x v="0"/>
    <s v="100-AA-A-10406-RH-10"/>
    <s v="Servicios generales"/>
    <n v="400000"/>
    <n v="0"/>
    <n v="400000"/>
    <n v="53675"/>
    <n v="117825"/>
    <n v="228500"/>
  </r>
  <r>
    <x v="0"/>
    <x v="1"/>
    <x v="0"/>
    <x v="0"/>
    <x v="0"/>
    <x v="18"/>
    <x v="1"/>
    <s v="07"/>
    <x v="0"/>
    <s v="100-AA-A-10406-SG-07"/>
    <s v="Servicios generales"/>
    <n v="715842848"/>
    <n v="0"/>
    <n v="715842848"/>
    <n v="712633878.61000001"/>
    <n v="3183647.6"/>
    <n v="25321.79"/>
  </r>
  <r>
    <x v="0"/>
    <x v="1"/>
    <x v="0"/>
    <x v="0"/>
    <x v="0"/>
    <x v="18"/>
    <x v="1"/>
    <s v="07"/>
    <x v="2"/>
    <s v="100-AA-A-10406-SG-07-M1"/>
    <s v="Servicios generales"/>
    <n v="0"/>
    <n v="30000000"/>
    <n v="30000000"/>
    <n v="29068746.390000001"/>
    <n v="71692.91"/>
    <n v="859560.7"/>
  </r>
  <r>
    <x v="0"/>
    <x v="1"/>
    <x v="0"/>
    <x v="0"/>
    <x v="0"/>
    <x v="18"/>
    <x v="1"/>
    <s v="07"/>
    <x v="4"/>
    <s v="100-AA-A-10406-SG-07-M2"/>
    <s v="Servicios generales"/>
    <n v="0"/>
    <n v="5000000"/>
    <n v="5000000"/>
    <n v="4034601.02"/>
    <n v="907553.49"/>
    <n v="57845.49"/>
  </r>
  <r>
    <x v="0"/>
    <x v="1"/>
    <x v="0"/>
    <x v="0"/>
    <x v="0"/>
    <x v="18"/>
    <x v="1"/>
    <s v="07"/>
    <x v="5"/>
    <s v="100-AA-A-10406-SG-07-M3"/>
    <s v="Servicios generales"/>
    <n v="0"/>
    <n v="8000000"/>
    <n v="8000000"/>
    <n v="7762971.8200000003"/>
    <n v="181438.18"/>
    <n v="55590"/>
  </r>
  <r>
    <x v="0"/>
    <x v="1"/>
    <x v="0"/>
    <x v="0"/>
    <x v="0"/>
    <x v="18"/>
    <x v="1"/>
    <s v="07"/>
    <x v="3"/>
    <s v="100-AA-A-10406-SG-07-M5"/>
    <s v="Servicios generales"/>
    <n v="0"/>
    <n v="75000000"/>
    <n v="75000000"/>
    <n v="74429265.900000006"/>
    <n v="570734.1"/>
    <n v="0"/>
  </r>
  <r>
    <x v="0"/>
    <x v="1"/>
    <x v="0"/>
    <x v="0"/>
    <x v="0"/>
    <x v="18"/>
    <x v="1"/>
    <s v="07"/>
    <x v="1"/>
    <s v="100-AA-A-10406-SG-07-M6"/>
    <s v="Servicios generales"/>
    <n v="0"/>
    <n v="9000000"/>
    <n v="9000000"/>
    <n v="9000000"/>
    <n v="0"/>
    <n v="0"/>
  </r>
  <r>
    <x v="0"/>
    <x v="1"/>
    <x v="0"/>
    <x v="0"/>
    <x v="0"/>
    <x v="19"/>
    <x v="1"/>
    <s v="07"/>
    <x v="0"/>
    <s v="100-AA-A-10499-SG-07"/>
    <s v="Otros servicios de gestión y apoyo"/>
    <n v="8000000"/>
    <n v="0"/>
    <n v="8000000"/>
    <n v="4776737.74"/>
    <n v="139293.35999999999"/>
    <n v="3083968.9"/>
  </r>
  <r>
    <x v="0"/>
    <x v="1"/>
    <x v="0"/>
    <x v="0"/>
    <x v="0"/>
    <x v="20"/>
    <x v="4"/>
    <s v="10"/>
    <x v="0"/>
    <s v="100-AA-A-10501-CD-10"/>
    <s v="Transporte dentro del país"/>
    <n v="2000000"/>
    <n v="-2000000"/>
    <n v="0"/>
    <n v="0"/>
    <n v="0"/>
    <n v="0"/>
  </r>
  <r>
    <x v="0"/>
    <x v="1"/>
    <x v="0"/>
    <x v="0"/>
    <x v="0"/>
    <x v="20"/>
    <x v="1"/>
    <s v="07"/>
    <x v="0"/>
    <s v="100-AA-A-10501-SG-07"/>
    <s v="Transporte dentro del país"/>
    <n v="3500000"/>
    <n v="0"/>
    <n v="3500000"/>
    <n v="911705"/>
    <n v="1152700"/>
    <n v="1435595"/>
  </r>
  <r>
    <x v="0"/>
    <x v="1"/>
    <x v="0"/>
    <x v="0"/>
    <x v="0"/>
    <x v="21"/>
    <x v="4"/>
    <s v="10"/>
    <x v="0"/>
    <s v="100-AA-A-10502-CD-10"/>
    <s v="Viáticos dentro del país"/>
    <n v="5000000"/>
    <n v="-5000000"/>
    <n v="0"/>
    <n v="0"/>
    <n v="0"/>
    <n v="0"/>
  </r>
  <r>
    <x v="0"/>
    <x v="1"/>
    <x v="0"/>
    <x v="0"/>
    <x v="0"/>
    <x v="21"/>
    <x v="1"/>
    <s v="07"/>
    <x v="0"/>
    <s v="100-AA-A-10502-SG-07"/>
    <s v="Viáticos dentro del país"/>
    <n v="29650000"/>
    <n v="0"/>
    <n v="29650000"/>
    <n v="11441459.73"/>
    <n v="1225315"/>
    <n v="16983225.27"/>
  </r>
  <r>
    <x v="0"/>
    <x v="1"/>
    <x v="0"/>
    <x v="0"/>
    <x v="0"/>
    <x v="22"/>
    <x v="0"/>
    <s v="10"/>
    <x v="0"/>
    <s v="100-AA-A-10601-RH-10"/>
    <s v="Seguros"/>
    <n v="17000000"/>
    <n v="0"/>
    <n v="17000000"/>
    <n v="9935894"/>
    <n v="0"/>
    <n v="7064106"/>
  </r>
  <r>
    <x v="0"/>
    <x v="1"/>
    <x v="0"/>
    <x v="0"/>
    <x v="0"/>
    <x v="22"/>
    <x v="1"/>
    <s v="07"/>
    <x v="0"/>
    <s v="100-AA-A-10601-SG-07"/>
    <s v="Seguros"/>
    <n v="42000000"/>
    <n v="-13500000"/>
    <n v="28500000"/>
    <n v="28019679"/>
    <n v="0"/>
    <n v="480321"/>
  </r>
  <r>
    <x v="0"/>
    <x v="1"/>
    <x v="0"/>
    <x v="0"/>
    <x v="0"/>
    <x v="23"/>
    <x v="4"/>
    <s v="10"/>
    <x v="0"/>
    <s v="100-AA-A-10701-CD-10"/>
    <s v="Actividades de capacitación"/>
    <n v="25000000"/>
    <n v="-20034767"/>
    <n v="4965233"/>
    <n v="4568689.37"/>
    <n v="396543.63"/>
    <n v="0"/>
  </r>
  <r>
    <x v="0"/>
    <x v="1"/>
    <x v="0"/>
    <x v="0"/>
    <x v="0"/>
    <x v="24"/>
    <x v="1"/>
    <s v="07"/>
    <x v="0"/>
    <s v="100-AA-A-10801-SG-07"/>
    <s v="Manten. de edificios, loc. y ter."/>
    <n v="45000000"/>
    <n v="0"/>
    <n v="45000000"/>
    <n v="3331770.99"/>
    <n v="12250000"/>
    <n v="29418229.010000002"/>
  </r>
  <r>
    <x v="0"/>
    <x v="1"/>
    <x v="0"/>
    <x v="0"/>
    <x v="0"/>
    <x v="25"/>
    <x v="1"/>
    <s v="07"/>
    <x v="0"/>
    <s v="100-AA-A-10805-SG-07"/>
    <s v="Manten. y rep. de eq. de transp."/>
    <n v="25000000"/>
    <n v="0"/>
    <n v="25000000"/>
    <n v="13373966.99"/>
    <n v="2802572.91"/>
    <n v="8823460.0999999996"/>
  </r>
  <r>
    <x v="0"/>
    <x v="1"/>
    <x v="0"/>
    <x v="0"/>
    <x v="0"/>
    <x v="26"/>
    <x v="3"/>
    <s v="07"/>
    <x v="0"/>
    <s v="100-AA-A-10807-PR-07"/>
    <s v="Mant. y rep. de eq. y mob. de of."/>
    <n v="2000000"/>
    <n v="0"/>
    <n v="2000000"/>
    <n v="1620900.1"/>
    <n v="79099.91"/>
    <n v="299999.99"/>
  </r>
  <r>
    <x v="0"/>
    <x v="1"/>
    <x v="0"/>
    <x v="0"/>
    <x v="0"/>
    <x v="26"/>
    <x v="1"/>
    <s v="07"/>
    <x v="0"/>
    <s v="100-AA-A-10807-SG-07"/>
    <s v="Mant. y rep. de eq. y mob. de of."/>
    <n v="4000000"/>
    <n v="0"/>
    <n v="4000000"/>
    <n v="3766282.25"/>
    <n v="84910.75"/>
    <n v="148807"/>
  </r>
  <r>
    <x v="0"/>
    <x v="1"/>
    <x v="0"/>
    <x v="0"/>
    <x v="0"/>
    <x v="27"/>
    <x v="3"/>
    <s v="07"/>
    <x v="0"/>
    <s v="100-AA-A-10808-PR-07"/>
    <s v="Mant. y rep. de eq. de cómp. y SI"/>
    <n v="8000000"/>
    <n v="0"/>
    <n v="8000000"/>
    <n v="2486358.92"/>
    <n v="5513641.0800000001"/>
    <n v="0"/>
  </r>
  <r>
    <x v="0"/>
    <x v="1"/>
    <x v="0"/>
    <x v="0"/>
    <x v="0"/>
    <x v="28"/>
    <x v="3"/>
    <s v="07"/>
    <x v="0"/>
    <s v="100-AA-A-10899-PR-07"/>
    <s v="Mant. y rep. de otros equipos"/>
    <n v="2000000"/>
    <n v="0"/>
    <n v="2000000"/>
    <n v="1825001"/>
    <n v="104999"/>
    <n v="70000"/>
  </r>
  <r>
    <x v="0"/>
    <x v="1"/>
    <x v="0"/>
    <x v="0"/>
    <x v="0"/>
    <x v="29"/>
    <x v="1"/>
    <s v="07"/>
    <x v="0"/>
    <s v="100-AA-A-10999-SG-07"/>
    <s v="Otros impuestos"/>
    <n v="2500000"/>
    <n v="0"/>
    <n v="2500000"/>
    <n v="1133731.93"/>
    <n v="0"/>
    <n v="1366268.07"/>
  </r>
  <r>
    <x v="0"/>
    <x v="1"/>
    <x v="0"/>
    <x v="0"/>
    <x v="0"/>
    <x v="30"/>
    <x v="0"/>
    <s v="10"/>
    <x v="2"/>
    <s v="100-AA-A-19902-RH-10-M1"/>
    <s v="Intereses moratorios y multas"/>
    <n v="0"/>
    <n v="400000"/>
    <n v="400000"/>
    <n v="276305.59000000003"/>
    <n v="0"/>
    <n v="123694.41"/>
  </r>
  <r>
    <x v="0"/>
    <x v="1"/>
    <x v="0"/>
    <x v="0"/>
    <x v="0"/>
    <x v="30"/>
    <x v="0"/>
    <s v="10"/>
    <x v="3"/>
    <s v="100-AA-A-19902-RH-10-M5"/>
    <s v="Intereses moratorios y multas"/>
    <n v="0"/>
    <n v="720000"/>
    <n v="720000"/>
    <n v="0"/>
    <n v="2028"/>
    <n v="717972"/>
  </r>
  <r>
    <x v="0"/>
    <x v="1"/>
    <x v="0"/>
    <x v="0"/>
    <x v="0"/>
    <x v="31"/>
    <x v="1"/>
    <s v="07"/>
    <x v="0"/>
    <s v="100-AA-A-19905-SG-07"/>
    <s v="Deducibles"/>
    <n v="2000000"/>
    <n v="0"/>
    <n v="2000000"/>
    <n v="750000"/>
    <n v="0"/>
    <n v="1250000"/>
  </r>
  <r>
    <x v="0"/>
    <x v="2"/>
    <x v="0"/>
    <x v="0"/>
    <x v="0"/>
    <x v="32"/>
    <x v="1"/>
    <s v="07"/>
    <x v="0"/>
    <s v="100-AA-A-20101-SG-07"/>
    <s v="Combustibles y lubricantes"/>
    <n v="30000000"/>
    <n v="-7000000"/>
    <n v="23000000"/>
    <n v="10545859.6"/>
    <n v="8450170.9700000007"/>
    <n v="4003969.43"/>
  </r>
  <r>
    <x v="0"/>
    <x v="2"/>
    <x v="0"/>
    <x v="0"/>
    <x v="0"/>
    <x v="33"/>
    <x v="0"/>
    <s v="10"/>
    <x v="0"/>
    <s v="100-AA-A-20102-RH-10"/>
    <s v="Prod. farmacéuticos y medicinas"/>
    <n v="1500000"/>
    <n v="0"/>
    <n v="1500000"/>
    <n v="1489488.64"/>
    <n v="0.56999999999999995"/>
    <n v="10510.79"/>
  </r>
  <r>
    <x v="0"/>
    <x v="2"/>
    <x v="0"/>
    <x v="0"/>
    <x v="0"/>
    <x v="33"/>
    <x v="0"/>
    <s v="10"/>
    <x v="3"/>
    <s v="100-AA-A-20102-RH-10-M5"/>
    <s v="Prod. farmacéuticos y medicinas"/>
    <n v="0"/>
    <n v="9700000"/>
    <n v="9700000"/>
    <n v="2446450"/>
    <n v="0"/>
    <n v="7253550"/>
  </r>
  <r>
    <x v="0"/>
    <x v="2"/>
    <x v="0"/>
    <x v="0"/>
    <x v="0"/>
    <x v="34"/>
    <x v="3"/>
    <s v="07"/>
    <x v="0"/>
    <s v="100-AA-A-20104-PR-07"/>
    <s v="Tintas, pinturas y diluyentes"/>
    <n v="30000000"/>
    <n v="-14000000"/>
    <n v="16000000"/>
    <n v="15345397.630000001"/>
    <n v="237674.43"/>
    <n v="416927.94"/>
  </r>
  <r>
    <x v="0"/>
    <x v="2"/>
    <x v="0"/>
    <x v="0"/>
    <x v="0"/>
    <x v="34"/>
    <x v="1"/>
    <s v="07"/>
    <x v="0"/>
    <s v="100-AA-A-20104-SG-07"/>
    <s v="Tintas, pinturas y diluyentes"/>
    <n v="300000"/>
    <n v="0"/>
    <n v="300000"/>
    <n v="4450"/>
    <n v="0"/>
    <n v="295550"/>
  </r>
  <r>
    <x v="0"/>
    <x v="2"/>
    <x v="0"/>
    <x v="0"/>
    <x v="0"/>
    <x v="35"/>
    <x v="1"/>
    <s v="07"/>
    <x v="0"/>
    <s v="100-AA-A-20199-SG-07"/>
    <s v="Otros prod. químicos y conexos"/>
    <n v="300000"/>
    <n v="0"/>
    <n v="300000"/>
    <n v="51798.080000000002"/>
    <n v="0"/>
    <n v="248201.92"/>
  </r>
  <r>
    <x v="0"/>
    <x v="2"/>
    <x v="0"/>
    <x v="0"/>
    <x v="0"/>
    <x v="36"/>
    <x v="3"/>
    <s v="07"/>
    <x v="0"/>
    <s v="100-AA-A-20203-PR-07"/>
    <s v="Alimentos y bebidas"/>
    <n v="9000000"/>
    <n v="-2500000"/>
    <n v="6500000"/>
    <n v="3546206"/>
    <n v="0"/>
    <n v="2953794"/>
  </r>
  <r>
    <x v="0"/>
    <x v="2"/>
    <x v="0"/>
    <x v="0"/>
    <x v="0"/>
    <x v="37"/>
    <x v="3"/>
    <s v="07"/>
    <x v="0"/>
    <s v="100-AA-A-20301-PR-07"/>
    <s v="Materiales y productos metálicos"/>
    <n v="200000"/>
    <n v="0"/>
    <n v="200000"/>
    <n v="42940"/>
    <n v="60"/>
    <n v="157000"/>
  </r>
  <r>
    <x v="0"/>
    <x v="2"/>
    <x v="0"/>
    <x v="0"/>
    <x v="0"/>
    <x v="37"/>
    <x v="1"/>
    <s v="07"/>
    <x v="0"/>
    <s v="100-AA-A-20301-SG-07"/>
    <s v="Materiales y productos metálicos"/>
    <n v="500000"/>
    <n v="0"/>
    <n v="500000"/>
    <n v="439596.59"/>
    <n v="0.5"/>
    <n v="60402.91"/>
  </r>
  <r>
    <x v="0"/>
    <x v="2"/>
    <x v="0"/>
    <x v="0"/>
    <x v="0"/>
    <x v="38"/>
    <x v="1"/>
    <s v="07"/>
    <x v="0"/>
    <s v="100-AA-A-20303-SG-07"/>
    <s v="Madera y sus derivados"/>
    <n v="200000"/>
    <n v="0"/>
    <n v="200000"/>
    <n v="0"/>
    <n v="0"/>
    <n v="200000"/>
  </r>
  <r>
    <x v="0"/>
    <x v="2"/>
    <x v="0"/>
    <x v="0"/>
    <x v="0"/>
    <x v="39"/>
    <x v="1"/>
    <s v="07"/>
    <x v="0"/>
    <s v="100-AA-A-20304-SG-07"/>
    <s v="Materiales y prod. Eléct., Tel. y C"/>
    <n v="2000000"/>
    <n v="0"/>
    <n v="2000000"/>
    <n v="881162.05"/>
    <n v="77690.100000000006"/>
    <n v="1041147.85"/>
  </r>
  <r>
    <x v="0"/>
    <x v="2"/>
    <x v="0"/>
    <x v="0"/>
    <x v="0"/>
    <x v="40"/>
    <x v="1"/>
    <s v="07"/>
    <x v="0"/>
    <s v="100-AA-A-20305-SG-07"/>
    <s v="Materiales y prod. de vidrio"/>
    <n v="100000"/>
    <n v="0"/>
    <n v="100000"/>
    <n v="0"/>
    <n v="0"/>
    <n v="100000"/>
  </r>
  <r>
    <x v="0"/>
    <x v="2"/>
    <x v="0"/>
    <x v="0"/>
    <x v="0"/>
    <x v="41"/>
    <x v="1"/>
    <s v="07"/>
    <x v="0"/>
    <s v="100-AA-A-20306-SG-07"/>
    <s v="Materiales y prod. de plástico"/>
    <n v="500000"/>
    <n v="0"/>
    <n v="500000"/>
    <n v="12350"/>
    <n v="0"/>
    <n v="487650"/>
  </r>
  <r>
    <x v="0"/>
    <x v="2"/>
    <x v="0"/>
    <x v="0"/>
    <x v="0"/>
    <x v="42"/>
    <x v="1"/>
    <s v="07"/>
    <x v="0"/>
    <s v="100-AA-A-20399-SG-07"/>
    <s v="Otros materiales para uso en C."/>
    <n v="300000"/>
    <n v="0"/>
    <n v="300000"/>
    <n v="299397.01"/>
    <n v="2.14"/>
    <n v="600.85"/>
  </r>
  <r>
    <x v="0"/>
    <x v="2"/>
    <x v="0"/>
    <x v="0"/>
    <x v="0"/>
    <x v="42"/>
    <x v="1"/>
    <s v="07"/>
    <x v="3"/>
    <s v="100-AA-A-20399-SG-07-M5"/>
    <s v="Otros materiales para uso en C."/>
    <n v="0"/>
    <n v="1000000"/>
    <n v="1000000"/>
    <n v="271533.34999999998"/>
    <n v="4067"/>
    <n v="724399.65"/>
  </r>
  <r>
    <x v="0"/>
    <x v="2"/>
    <x v="0"/>
    <x v="0"/>
    <x v="0"/>
    <x v="43"/>
    <x v="1"/>
    <s v="07"/>
    <x v="0"/>
    <s v="100-AA-A-20401-SG-07"/>
    <s v="Herramientas e instrumentos"/>
    <n v="500000"/>
    <n v="0"/>
    <n v="500000"/>
    <n v="428924"/>
    <n v="0"/>
    <n v="71076"/>
  </r>
  <r>
    <x v="0"/>
    <x v="2"/>
    <x v="0"/>
    <x v="0"/>
    <x v="0"/>
    <x v="43"/>
    <x v="1"/>
    <s v="07"/>
    <x v="3"/>
    <s v="100-AA-A-20401-SG-07-M5"/>
    <s v="Herramientas e instrumentos"/>
    <n v="0"/>
    <n v="250000"/>
    <n v="250000"/>
    <n v="137860"/>
    <n v="0"/>
    <n v="112140"/>
  </r>
  <r>
    <x v="0"/>
    <x v="2"/>
    <x v="0"/>
    <x v="0"/>
    <x v="0"/>
    <x v="44"/>
    <x v="1"/>
    <s v="07"/>
    <x v="0"/>
    <s v="100-AA-A-20402-SG-07"/>
    <s v="Repuestos y accesorios"/>
    <n v="3000000"/>
    <n v="0"/>
    <n v="3000000"/>
    <n v="544244.37"/>
    <n v="0"/>
    <n v="2455755.63"/>
  </r>
  <r>
    <x v="0"/>
    <x v="2"/>
    <x v="0"/>
    <x v="0"/>
    <x v="0"/>
    <x v="45"/>
    <x v="3"/>
    <s v="07"/>
    <x v="0"/>
    <s v="100-AA-A-29901-PR-07"/>
    <s v="Útiles y mat. de oficina y cómp."/>
    <n v="5000000"/>
    <n v="-2500000"/>
    <n v="2500000"/>
    <n v="25057.75"/>
    <n v="2300000"/>
    <n v="174942.25"/>
  </r>
  <r>
    <x v="0"/>
    <x v="2"/>
    <x v="0"/>
    <x v="0"/>
    <x v="0"/>
    <x v="46"/>
    <x v="0"/>
    <s v="10"/>
    <x v="0"/>
    <s v="100-AA-A-29902-RH-10"/>
    <s v="Útiles y mat. médico, hosp. y de I."/>
    <n v="500000"/>
    <n v="0"/>
    <n v="500000"/>
    <n v="500000"/>
    <n v="0"/>
    <n v="0"/>
  </r>
  <r>
    <x v="0"/>
    <x v="2"/>
    <x v="0"/>
    <x v="0"/>
    <x v="0"/>
    <x v="46"/>
    <x v="0"/>
    <s v="10"/>
    <x v="3"/>
    <s v="100-AA-A-29902-RH-10-M5"/>
    <s v="Útiles y mat. médico, hosp. y de I."/>
    <n v="0"/>
    <n v="5000000"/>
    <n v="5000000"/>
    <n v="262725"/>
    <n v="0"/>
    <n v="4737275"/>
  </r>
  <r>
    <x v="0"/>
    <x v="2"/>
    <x v="0"/>
    <x v="0"/>
    <x v="0"/>
    <x v="47"/>
    <x v="3"/>
    <s v="07"/>
    <x v="0"/>
    <s v="100-AA-A-29903-PR-07"/>
    <s v="Productos de papel, cartón e imp."/>
    <n v="18000000"/>
    <n v="-8000000"/>
    <n v="10000000"/>
    <n v="8845443.9700000007"/>
    <n v="1025000.02"/>
    <n v="129556.01"/>
  </r>
  <r>
    <x v="0"/>
    <x v="2"/>
    <x v="0"/>
    <x v="0"/>
    <x v="0"/>
    <x v="48"/>
    <x v="1"/>
    <s v="07"/>
    <x v="0"/>
    <s v="100-AA-A-29904-SG-07"/>
    <s v="Textiles y vestuario"/>
    <n v="2000000"/>
    <n v="0"/>
    <n v="2000000"/>
    <n v="1578857.5"/>
    <n v="0"/>
    <n v="421142.5"/>
  </r>
  <r>
    <x v="0"/>
    <x v="2"/>
    <x v="0"/>
    <x v="0"/>
    <x v="0"/>
    <x v="49"/>
    <x v="1"/>
    <s v="07"/>
    <x v="0"/>
    <s v="100-AA-A-29905-SG-07"/>
    <s v="Útiles y materiales de limpieza"/>
    <n v="300000"/>
    <n v="0"/>
    <n v="300000"/>
    <n v="131466.29"/>
    <n v="2000.2"/>
    <n v="166533.51"/>
  </r>
  <r>
    <x v="0"/>
    <x v="2"/>
    <x v="0"/>
    <x v="0"/>
    <x v="0"/>
    <x v="50"/>
    <x v="0"/>
    <s v="10"/>
    <x v="0"/>
    <s v="100-AA-A-29906-RH-10"/>
    <s v="Útiles y mat. de resguardo y seg."/>
    <n v="2000000"/>
    <n v="0"/>
    <n v="2000000"/>
    <n v="1998907.08"/>
    <n v="0"/>
    <n v="1092.92"/>
  </r>
  <r>
    <x v="0"/>
    <x v="2"/>
    <x v="0"/>
    <x v="0"/>
    <x v="0"/>
    <x v="50"/>
    <x v="0"/>
    <s v="10"/>
    <x v="3"/>
    <s v="100-AA-A-29906-RH-10-M5"/>
    <s v="Útiles y mat. de resguardo y seg."/>
    <n v="0"/>
    <n v="1600000"/>
    <n v="1600000"/>
    <n v="779700"/>
    <n v="0"/>
    <n v="820300"/>
  </r>
  <r>
    <x v="0"/>
    <x v="2"/>
    <x v="0"/>
    <x v="0"/>
    <x v="0"/>
    <x v="50"/>
    <x v="1"/>
    <s v="07"/>
    <x v="0"/>
    <s v="100-AA-A-29906-SG-07"/>
    <s v="Útiles y mat. de resguardo y seg."/>
    <n v="150000"/>
    <n v="0"/>
    <n v="150000"/>
    <n v="149499"/>
    <n v="0"/>
    <n v="501"/>
  </r>
  <r>
    <x v="0"/>
    <x v="2"/>
    <x v="0"/>
    <x v="0"/>
    <x v="0"/>
    <x v="50"/>
    <x v="1"/>
    <s v="07"/>
    <x v="3"/>
    <s v="100-AA-A-29906-SG-07-M5"/>
    <s v="Útiles y mat. de resguardo y seg."/>
    <n v="0"/>
    <n v="150000"/>
    <n v="150000"/>
    <n v="18289.990000000002"/>
    <n v="0"/>
    <n v="131710.01"/>
  </r>
  <r>
    <x v="0"/>
    <x v="2"/>
    <x v="0"/>
    <x v="0"/>
    <x v="0"/>
    <x v="51"/>
    <x v="1"/>
    <s v="07"/>
    <x v="0"/>
    <s v="100-AA-A-29907-SG-07"/>
    <s v="Útiles y materiales de cocina y c."/>
    <n v="1000000"/>
    <n v="0"/>
    <n v="1000000"/>
    <n v="14654.01"/>
    <n v="0"/>
    <n v="985345.99"/>
  </r>
  <r>
    <x v="0"/>
    <x v="2"/>
    <x v="0"/>
    <x v="0"/>
    <x v="0"/>
    <x v="52"/>
    <x v="1"/>
    <s v="07"/>
    <x v="0"/>
    <s v="100-AA-A-29999-SG-07"/>
    <s v="Otros útiles, materiales y sumin."/>
    <n v="500000"/>
    <n v="0"/>
    <n v="500000"/>
    <n v="229581.28"/>
    <n v="0.34"/>
    <n v="270418.38"/>
  </r>
  <r>
    <x v="0"/>
    <x v="3"/>
    <x v="0"/>
    <x v="0"/>
    <x v="0"/>
    <x v="53"/>
    <x v="2"/>
    <s v="11"/>
    <x v="0"/>
    <s v="100-AA-A-30405-FC-11"/>
    <s v="Diferencias por tipo de cambio"/>
    <n v="500000"/>
    <n v="0"/>
    <n v="500000"/>
    <n v="0"/>
    <n v="0"/>
    <n v="500000"/>
  </r>
  <r>
    <x v="0"/>
    <x v="4"/>
    <x v="0"/>
    <x v="0"/>
    <x v="0"/>
    <x v="54"/>
    <x v="4"/>
    <s v="10"/>
    <x v="0"/>
    <s v="100-AA-A-60201-CD-10"/>
    <s v="Becas a funcionarios"/>
    <n v="5000000"/>
    <n v="0"/>
    <n v="5000000"/>
    <n v="1374750"/>
    <n v="1474875"/>
    <n v="2150375"/>
  </r>
  <r>
    <x v="0"/>
    <x v="4"/>
    <x v="0"/>
    <x v="0"/>
    <x v="0"/>
    <x v="55"/>
    <x v="0"/>
    <s v="10"/>
    <x v="0"/>
    <s v="100-AA-A-60203-RH-10"/>
    <s v="Ayudas a funcionarios"/>
    <n v="1000000"/>
    <n v="0"/>
    <n v="1000000"/>
    <n v="63333.33"/>
    <n v="0"/>
    <n v="936666.67"/>
  </r>
  <r>
    <x v="0"/>
    <x v="1"/>
    <x v="0"/>
    <x v="1"/>
    <x v="1"/>
    <x v="11"/>
    <x v="5"/>
    <s v="08"/>
    <x v="0"/>
    <s v="100-AA-D-10303-CS-08"/>
    <s v="Impresión, encuadernac. y otros"/>
    <n v="2350000"/>
    <n v="0"/>
    <n v="2350000"/>
    <n v="0"/>
    <n v="0"/>
    <n v="2350000"/>
  </r>
  <r>
    <x v="0"/>
    <x v="1"/>
    <x v="1"/>
    <x v="1"/>
    <x v="1"/>
    <x v="10"/>
    <x v="6"/>
    <s v="08"/>
    <x v="3"/>
    <s v="100-CD-D-10301-PC-08-M5"/>
    <s v="Información"/>
    <n v="0"/>
    <n v="8000000"/>
    <n v="8000000"/>
    <n v="0"/>
    <n v="0"/>
    <n v="8000000"/>
  </r>
  <r>
    <x v="0"/>
    <x v="1"/>
    <x v="2"/>
    <x v="1"/>
    <x v="1"/>
    <x v="10"/>
    <x v="6"/>
    <s v="08"/>
    <x v="0"/>
    <s v="100-CS-D-10301-PC-08"/>
    <s v="Información"/>
    <n v="1500000"/>
    <n v="-1410200"/>
    <n v="89800"/>
    <n v="89799.99"/>
    <n v="0.01"/>
    <n v="0"/>
  </r>
  <r>
    <x v="0"/>
    <x v="1"/>
    <x v="2"/>
    <x v="1"/>
    <x v="1"/>
    <x v="56"/>
    <x v="7"/>
    <s v="08"/>
    <x v="0"/>
    <s v="100-CS-D-10503-RI-08"/>
    <s v="Transporte en el exterior"/>
    <n v="5000000"/>
    <n v="-4000000"/>
    <n v="1000000"/>
    <n v="0"/>
    <n v="0"/>
    <n v="1000000"/>
  </r>
  <r>
    <x v="0"/>
    <x v="1"/>
    <x v="2"/>
    <x v="1"/>
    <x v="1"/>
    <x v="57"/>
    <x v="7"/>
    <s v="08"/>
    <x v="0"/>
    <s v="100-CS-D-10504-RI-08"/>
    <s v="Viáticos en el exterior"/>
    <n v="5000000"/>
    <n v="-2109914.41"/>
    <n v="2890085.59"/>
    <n v="1887032.15"/>
    <n v="0.78"/>
    <n v="1003052.66"/>
  </r>
  <r>
    <x v="0"/>
    <x v="1"/>
    <x v="2"/>
    <x v="1"/>
    <x v="1"/>
    <x v="58"/>
    <x v="8"/>
    <s v="08"/>
    <x v="0"/>
    <s v="100-CS-D-10702-JD-08"/>
    <s v="Activ. protocolarias y sociales"/>
    <n v="3300000"/>
    <n v="-300000"/>
    <n v="3000000"/>
    <n v="567000"/>
    <n v="2433000"/>
    <n v="0"/>
  </r>
  <r>
    <x v="0"/>
    <x v="5"/>
    <x v="2"/>
    <x v="1"/>
    <x v="1"/>
    <x v="59"/>
    <x v="9"/>
    <s v="08"/>
    <x v="6"/>
    <s v="100-CS-D-59903-AI-08-S"/>
    <s v="Bienes intangibles"/>
    <n v="1000000"/>
    <n v="-1000000"/>
    <n v="0"/>
    <n v="0"/>
    <n v="0"/>
    <n v="0"/>
  </r>
  <r>
    <x v="0"/>
    <x v="4"/>
    <x v="2"/>
    <x v="1"/>
    <x v="1"/>
    <x v="60"/>
    <x v="10"/>
    <s v="08"/>
    <x v="0"/>
    <s v="100-CS-D-60601-AL-08"/>
    <s v="Indemnizaciones"/>
    <n v="15000000"/>
    <n v="0"/>
    <n v="15000000"/>
    <n v="11317836.84"/>
    <n v="0"/>
    <n v="3682163.16"/>
  </r>
  <r>
    <x v="0"/>
    <x v="4"/>
    <x v="2"/>
    <x v="1"/>
    <x v="1"/>
    <x v="61"/>
    <x v="7"/>
    <s v="08"/>
    <x v="0"/>
    <s v="100-CS-D-60701-RI-08"/>
    <s v="Transf. Ctes. a org. Internacionale"/>
    <n v="15000000"/>
    <n v="-407000"/>
    <n v="14593000"/>
    <n v="14402500"/>
    <n v="190500"/>
    <n v="0"/>
  </r>
  <r>
    <x v="0"/>
    <x v="1"/>
    <x v="3"/>
    <x v="0"/>
    <x v="0"/>
    <x v="1"/>
    <x v="11"/>
    <s v="07"/>
    <x v="0"/>
    <s v="100-DP-A-10101-DA-07"/>
    <s v="Alquiler de edificios, locales y t."/>
    <n v="60000000"/>
    <n v="0"/>
    <n v="60000000"/>
    <n v="60000000"/>
    <n v="0"/>
    <n v="0"/>
  </r>
  <r>
    <x v="0"/>
    <x v="1"/>
    <x v="3"/>
    <x v="0"/>
    <x v="0"/>
    <x v="1"/>
    <x v="11"/>
    <s v="07"/>
    <x v="2"/>
    <s v="100-DP-A-10101-DA-07-M1"/>
    <s v="Alquiler de edificios, locales y t."/>
    <n v="0"/>
    <n v="15000000"/>
    <n v="15000000"/>
    <n v="15000000"/>
    <n v="0"/>
    <n v="0"/>
  </r>
  <r>
    <x v="0"/>
    <x v="1"/>
    <x v="3"/>
    <x v="0"/>
    <x v="0"/>
    <x v="13"/>
    <x v="11"/>
    <s v="07"/>
    <x v="0"/>
    <s v="100-DP-A-10306-DA-07"/>
    <s v="Comisiones y gastos por S.F. y C."/>
    <n v="1000000"/>
    <n v="0"/>
    <n v="1000000"/>
    <n v="781249.05"/>
    <n v="83862.880000000005"/>
    <n v="134888.07"/>
  </r>
  <r>
    <x v="0"/>
    <x v="1"/>
    <x v="3"/>
    <x v="0"/>
    <x v="0"/>
    <x v="14"/>
    <x v="11"/>
    <s v="07"/>
    <x v="0"/>
    <s v="100-DP-A-10307-DA-07"/>
    <s v="Servicios de transf. Elect. de inf."/>
    <n v="8000000"/>
    <n v="0"/>
    <n v="8000000"/>
    <n v="6279121.8600000003"/>
    <n v="73312.789999999994"/>
    <n v="1647565.35"/>
  </r>
  <r>
    <x v="0"/>
    <x v="1"/>
    <x v="3"/>
    <x v="0"/>
    <x v="0"/>
    <x v="16"/>
    <x v="11"/>
    <s v="07"/>
    <x v="0"/>
    <s v="100-DP-A-10403-DA-07"/>
    <s v="Servicios de ingeniería"/>
    <n v="17500000"/>
    <n v="0"/>
    <n v="17500000"/>
    <n v="16435154.529999999"/>
    <n v="1064845.47"/>
    <n v="0"/>
  </r>
  <r>
    <x v="0"/>
    <x v="1"/>
    <x v="3"/>
    <x v="0"/>
    <x v="0"/>
    <x v="16"/>
    <x v="11"/>
    <s v="07"/>
    <x v="2"/>
    <s v="100-DP-A-10403-DA-07-M1"/>
    <s v="Servicios de ingeniería"/>
    <n v="0"/>
    <n v="18000000"/>
    <n v="18000000"/>
    <n v="3314366.69"/>
    <n v="3185633.31"/>
    <n v="11500000"/>
  </r>
  <r>
    <x v="0"/>
    <x v="1"/>
    <x v="3"/>
    <x v="0"/>
    <x v="0"/>
    <x v="17"/>
    <x v="11"/>
    <s v="07"/>
    <x v="0"/>
    <s v="100-DP-A-10404-DA-07"/>
    <s v="Serv. en ciencias económ. y soc."/>
    <n v="27500000"/>
    <n v="-12203533"/>
    <n v="15296467"/>
    <n v="14929966.800000001"/>
    <n v="0.2"/>
    <n v="366500"/>
  </r>
  <r>
    <x v="0"/>
    <x v="2"/>
    <x v="3"/>
    <x v="0"/>
    <x v="0"/>
    <x v="33"/>
    <x v="12"/>
    <s v="07"/>
    <x v="4"/>
    <s v="100-DP-A-20102-CM-07-M2"/>
    <s v="Prod. farmacéuticos y medicinas"/>
    <n v="0"/>
    <n v="2000000"/>
    <n v="2000000"/>
    <n v="0"/>
    <n v="0"/>
    <n v="2000000"/>
  </r>
  <r>
    <x v="0"/>
    <x v="2"/>
    <x v="3"/>
    <x v="0"/>
    <x v="0"/>
    <x v="49"/>
    <x v="12"/>
    <s v="07"/>
    <x v="4"/>
    <s v="100-DP-A-29905-CM-07-M2"/>
    <s v="Útiles y materiales de limpieza"/>
    <n v="0"/>
    <n v="4000000"/>
    <n v="4000000"/>
    <n v="0"/>
    <n v="0"/>
    <n v="4000000"/>
  </r>
  <r>
    <x v="0"/>
    <x v="5"/>
    <x v="3"/>
    <x v="0"/>
    <x v="0"/>
    <x v="62"/>
    <x v="11"/>
    <s v="07"/>
    <x v="6"/>
    <s v="100-DP-A-50103-DA-07-S"/>
    <s v="Equipo de comunicación"/>
    <n v="3000000"/>
    <n v="0"/>
    <n v="3000000"/>
    <n v="26035.200000000001"/>
    <n v="0"/>
    <n v="2973964.8"/>
  </r>
  <r>
    <x v="0"/>
    <x v="5"/>
    <x v="3"/>
    <x v="0"/>
    <x v="0"/>
    <x v="63"/>
    <x v="11"/>
    <s v="07"/>
    <x v="6"/>
    <s v="100-DP-A-50104-DA-07-S"/>
    <s v="Equipo y mobiliario de oficina"/>
    <n v="20000000"/>
    <n v="0"/>
    <n v="20000000"/>
    <n v="347430.5"/>
    <n v="6914319.5"/>
    <n v="12738250"/>
  </r>
  <r>
    <x v="0"/>
    <x v="5"/>
    <x v="3"/>
    <x v="0"/>
    <x v="0"/>
    <x v="64"/>
    <x v="11"/>
    <s v="07"/>
    <x v="6"/>
    <s v="100-DP-A-50106-DA-07-S"/>
    <s v="Equipo sanitario, de lab. e invest."/>
    <n v="500000"/>
    <n v="0"/>
    <n v="500000"/>
    <n v="0"/>
    <n v="0"/>
    <n v="500000"/>
  </r>
  <r>
    <x v="0"/>
    <x v="5"/>
    <x v="3"/>
    <x v="0"/>
    <x v="0"/>
    <x v="65"/>
    <x v="11"/>
    <s v="07"/>
    <x v="6"/>
    <s v="100-DP-A-50199-DA-07-S"/>
    <s v="Maquinaria, eq. y mobiliario div."/>
    <n v="14000000"/>
    <n v="0"/>
    <n v="14000000"/>
    <n v="4153837.54"/>
    <n v="1747150.13"/>
    <n v="8099012.3300000001"/>
  </r>
  <r>
    <x v="0"/>
    <x v="5"/>
    <x v="3"/>
    <x v="0"/>
    <x v="0"/>
    <x v="66"/>
    <x v="11"/>
    <s v="07"/>
    <x v="6"/>
    <s v="100-DP-A-50201-DA-07-S"/>
    <s v="Edificios"/>
    <n v="8188668471"/>
    <n v="-1200000000"/>
    <n v="6988668471"/>
    <n v="520646711.16000003"/>
    <n v="6468021759.8400002"/>
    <n v="0"/>
  </r>
  <r>
    <x v="0"/>
    <x v="5"/>
    <x v="3"/>
    <x v="0"/>
    <x v="0"/>
    <x v="66"/>
    <x v="11"/>
    <s v="07"/>
    <x v="7"/>
    <s v="100-DP-A-50201-DA-07-S-E1"/>
    <s v="Edificios"/>
    <n v="0"/>
    <n v="1364162127.6700001"/>
    <n v="1364162127.6700001"/>
    <n v="0"/>
    <n v="1364162127.6700001"/>
    <n v="0"/>
  </r>
  <r>
    <x v="0"/>
    <x v="5"/>
    <x v="3"/>
    <x v="0"/>
    <x v="0"/>
    <x v="66"/>
    <x v="11"/>
    <s v="07"/>
    <x v="7"/>
    <s v="100-DP-A-50201-DA-07-S-M6"/>
    <s v="Edificios"/>
    <n v="0"/>
    <n v="1200000000"/>
    <n v="1200000000"/>
    <n v="0"/>
    <n v="0"/>
    <n v="1200000000"/>
  </r>
  <r>
    <x v="0"/>
    <x v="5"/>
    <x v="3"/>
    <x v="0"/>
    <x v="0"/>
    <x v="67"/>
    <x v="11"/>
    <s v="07"/>
    <x v="6"/>
    <s v="100-DP-A-59902-DA-07-S"/>
    <s v="Piezas y obras de colección"/>
    <n v="83350000"/>
    <n v="0"/>
    <n v="83350000"/>
    <n v="0"/>
    <n v="83350000"/>
    <n v="0"/>
  </r>
  <r>
    <x v="0"/>
    <x v="5"/>
    <x v="3"/>
    <x v="0"/>
    <x v="0"/>
    <x v="59"/>
    <x v="11"/>
    <s v="07"/>
    <x v="6"/>
    <s v="100-DP-A-59903-DA-07-S"/>
    <s v="Bienes intangibles"/>
    <n v="41300000"/>
    <n v="0"/>
    <n v="41300000"/>
    <n v="7946287.5999999996"/>
    <n v="33353712.399999999"/>
    <n v="0"/>
  </r>
  <r>
    <x v="0"/>
    <x v="4"/>
    <x v="3"/>
    <x v="0"/>
    <x v="0"/>
    <x v="68"/>
    <x v="11"/>
    <s v="07"/>
    <x v="6"/>
    <s v="100-DP-A-60102-DA-07-S"/>
    <s v="Transf. Ctes. a org. desconcent."/>
    <n v="50000000"/>
    <n v="-46841638.020000003"/>
    <n v="3158361.98"/>
    <n v="3158361.97"/>
    <n v="0"/>
    <n v="0.01"/>
  </r>
  <r>
    <x v="0"/>
    <x v="4"/>
    <x v="3"/>
    <x v="0"/>
    <x v="0"/>
    <x v="68"/>
    <x v="13"/>
    <s v="08"/>
    <x v="8"/>
    <s v="100-DP-A-60102-DE-08-M4"/>
    <s v="Transf. Ctes. a org. desconcent."/>
    <n v="0"/>
    <n v="330000000"/>
    <n v="330000000"/>
    <n v="330000000"/>
    <n v="0"/>
    <n v="0"/>
  </r>
  <r>
    <x v="0"/>
    <x v="4"/>
    <x v="3"/>
    <x v="0"/>
    <x v="0"/>
    <x v="69"/>
    <x v="0"/>
    <s v="10"/>
    <x v="0"/>
    <s v="100-DP-A-60301-RH-10"/>
    <s v="Prestaciones legales"/>
    <n v="51200000"/>
    <n v="-6000000"/>
    <n v="45200000"/>
    <n v="13756769.390000001"/>
    <n v="0"/>
    <n v="31443230.609999999"/>
  </r>
  <r>
    <x v="0"/>
    <x v="4"/>
    <x v="3"/>
    <x v="0"/>
    <x v="0"/>
    <x v="61"/>
    <x v="11"/>
    <s v="07"/>
    <x v="0"/>
    <s v="100-DP-A-60701-DA-07"/>
    <s v="Transf. Ctes. a org. Internacionale"/>
    <n v="42723200"/>
    <n v="0"/>
    <n v="42723200"/>
    <n v="42723200"/>
    <n v="0"/>
    <n v="0"/>
  </r>
  <r>
    <x v="0"/>
    <x v="4"/>
    <x v="3"/>
    <x v="0"/>
    <x v="0"/>
    <x v="61"/>
    <x v="11"/>
    <s v="07"/>
    <x v="3"/>
    <s v="100-DP-A-60701-DA-07-M5"/>
    <s v="Transf. Ctes. a org. Internacionale"/>
    <n v="0"/>
    <n v="34276800"/>
    <n v="34276800"/>
    <n v="34276800"/>
    <n v="0"/>
    <n v="0"/>
  </r>
  <r>
    <x v="0"/>
    <x v="6"/>
    <x v="3"/>
    <x v="0"/>
    <x v="0"/>
    <x v="70"/>
    <x v="11"/>
    <s v="07"/>
    <x v="0"/>
    <s v="100-DP-A-90101-DA-07"/>
    <s v="Sumas libres sin asig. presup."/>
    <n v="260000000"/>
    <n v="0"/>
    <n v="260000000"/>
    <n v="0"/>
    <n v="33333333.34"/>
    <n v="226666666.66"/>
  </r>
  <r>
    <x v="0"/>
    <x v="0"/>
    <x v="3"/>
    <x v="2"/>
    <x v="2"/>
    <x v="71"/>
    <x v="0"/>
    <s v="10"/>
    <x v="0"/>
    <s v="100-DP-E-00101-RH-10"/>
    <s v="Sueldos para Cargos Fijos"/>
    <n v="747124900"/>
    <n v="-63230201"/>
    <n v="683894699"/>
    <n v="652392752.84000003"/>
    <n v="0"/>
    <n v="31501946.16"/>
  </r>
  <r>
    <x v="0"/>
    <x v="0"/>
    <x v="3"/>
    <x v="2"/>
    <x v="2"/>
    <x v="71"/>
    <x v="0"/>
    <s v="10"/>
    <x v="3"/>
    <s v="100-DP-E-00101-RH-10-M5"/>
    <s v="Sueldos para Cargos Fijos"/>
    <n v="0"/>
    <n v="25501892"/>
    <n v="25501892"/>
    <n v="0"/>
    <n v="0"/>
    <n v="25501892"/>
  </r>
  <r>
    <x v="0"/>
    <x v="0"/>
    <x v="3"/>
    <x v="2"/>
    <x v="2"/>
    <x v="72"/>
    <x v="0"/>
    <s v="10"/>
    <x v="0"/>
    <s v="100-DP-E-00103-RH-10"/>
    <s v="Servicios Especiales"/>
    <n v="21285261"/>
    <n v="-12527261"/>
    <n v="8758000"/>
    <n v="8758000"/>
    <n v="0"/>
    <n v="0"/>
  </r>
  <r>
    <x v="0"/>
    <x v="0"/>
    <x v="3"/>
    <x v="2"/>
    <x v="2"/>
    <x v="72"/>
    <x v="0"/>
    <s v="10"/>
    <x v="2"/>
    <s v="100-DP-E-00103-RH-10-M1"/>
    <s v="Servicios Especiales"/>
    <n v="0"/>
    <n v="9404200"/>
    <n v="9404200"/>
    <n v="5948600"/>
    <n v="0"/>
    <n v="3455600"/>
  </r>
  <r>
    <x v="0"/>
    <x v="0"/>
    <x v="3"/>
    <x v="2"/>
    <x v="2"/>
    <x v="73"/>
    <x v="0"/>
    <s v="10"/>
    <x v="0"/>
    <s v="100-DP-E-00105-RH-10"/>
    <s v="Suplencias"/>
    <n v="20000000"/>
    <n v="0"/>
    <n v="20000000"/>
    <n v="7328136.6699999999"/>
    <n v="0"/>
    <n v="12671863.33"/>
  </r>
  <r>
    <x v="0"/>
    <x v="0"/>
    <x v="3"/>
    <x v="2"/>
    <x v="2"/>
    <x v="74"/>
    <x v="0"/>
    <s v="10"/>
    <x v="0"/>
    <s v="100-DP-E-00201-RH-10"/>
    <s v="Tiempo Extraordinario"/>
    <n v="15000000"/>
    <n v="-1500004.33"/>
    <n v="13499995.67"/>
    <n v="6292312.3399999999"/>
    <n v="853000"/>
    <n v="6354683.3300000001"/>
  </r>
  <r>
    <x v="0"/>
    <x v="0"/>
    <x v="3"/>
    <x v="2"/>
    <x v="2"/>
    <x v="74"/>
    <x v="0"/>
    <s v="10"/>
    <x v="1"/>
    <s v="100-DP-E-00201-RH-10-M6"/>
    <s v="Tiempo Extraordinario"/>
    <n v="0"/>
    <n v="4.33"/>
    <n v="4.33"/>
    <n v="0"/>
    <n v="0"/>
    <n v="4.33"/>
  </r>
  <r>
    <x v="0"/>
    <x v="0"/>
    <x v="3"/>
    <x v="2"/>
    <x v="2"/>
    <x v="75"/>
    <x v="0"/>
    <s v="10"/>
    <x v="0"/>
    <s v="100-DP-E-00202-RH-10"/>
    <s v="Recargo de funciones"/>
    <n v="3000000"/>
    <n v="0"/>
    <n v="3000000"/>
    <n v="573660.5"/>
    <n v="0"/>
    <n v="2426339.5"/>
  </r>
  <r>
    <x v="0"/>
    <x v="0"/>
    <x v="3"/>
    <x v="2"/>
    <x v="2"/>
    <x v="76"/>
    <x v="0"/>
    <s v="10"/>
    <x v="0"/>
    <s v="100-DP-E-00301-RH-10"/>
    <s v="Retribución por años servidos"/>
    <n v="253641854"/>
    <n v="-30323439"/>
    <n v="223318415"/>
    <n v="215838955.56"/>
    <n v="0"/>
    <n v="7479459.4400000004"/>
  </r>
  <r>
    <x v="0"/>
    <x v="0"/>
    <x v="3"/>
    <x v="2"/>
    <x v="2"/>
    <x v="77"/>
    <x v="0"/>
    <s v="10"/>
    <x v="0"/>
    <s v="100-DP-E-00302-RH-10"/>
    <s v="Restricción al ejer. lib. de la pro"/>
    <n v="349076534"/>
    <n v="-39263943"/>
    <n v="309812591"/>
    <n v="264511791.15000001"/>
    <n v="0"/>
    <n v="45300799.850000001"/>
  </r>
  <r>
    <x v="0"/>
    <x v="0"/>
    <x v="3"/>
    <x v="2"/>
    <x v="2"/>
    <x v="78"/>
    <x v="0"/>
    <s v="10"/>
    <x v="0"/>
    <s v="100-DP-E-00303-RH-10"/>
    <s v="Décimo tercer mes"/>
    <n v="131984910"/>
    <n v="-10309432"/>
    <n v="121675478"/>
    <n v="115776822.34"/>
    <n v="0"/>
    <n v="5898655.6600000001"/>
  </r>
  <r>
    <x v="0"/>
    <x v="0"/>
    <x v="3"/>
    <x v="2"/>
    <x v="2"/>
    <x v="79"/>
    <x v="0"/>
    <s v="10"/>
    <x v="0"/>
    <s v="100-DP-E-00304-RH-10"/>
    <s v="Salario Escolar"/>
    <n v="123424414"/>
    <n v="-6743011"/>
    <n v="116681403"/>
    <n v="100119138.19"/>
    <n v="0"/>
    <n v="16562264.810000001"/>
  </r>
  <r>
    <x v="0"/>
    <x v="0"/>
    <x v="3"/>
    <x v="2"/>
    <x v="2"/>
    <x v="80"/>
    <x v="0"/>
    <s v="10"/>
    <x v="0"/>
    <s v="100-DP-E-00399-RH-10"/>
    <s v="Otros Incentivos (carrera-zonaje)"/>
    <n v="98429186"/>
    <n v="-22553953"/>
    <n v="75875233"/>
    <n v="75305388.709999993"/>
    <n v="0"/>
    <n v="569844.29"/>
  </r>
  <r>
    <x v="0"/>
    <x v="0"/>
    <x v="3"/>
    <x v="2"/>
    <x v="2"/>
    <x v="81"/>
    <x v="0"/>
    <s v="10"/>
    <x v="0"/>
    <s v="100-DP-E-00401-RH-10"/>
    <s v="Cont. Pat. al Seguro de S.  de CCSS"/>
    <n v="148184932"/>
    <n v="-8111465"/>
    <n v="140073467"/>
    <n v="123886157.87"/>
    <n v="85466.25"/>
    <n v="16101842.880000001"/>
  </r>
  <r>
    <x v="0"/>
    <x v="0"/>
    <x v="3"/>
    <x v="2"/>
    <x v="2"/>
    <x v="81"/>
    <x v="0"/>
    <s v="10"/>
    <x v="3"/>
    <s v="100-DP-E-00401-RH-10-M5"/>
    <s v="Cont. Pat. al Seguro de S.  de CCSS"/>
    <n v="0"/>
    <n v="500000"/>
    <n v="500000"/>
    <n v="12.46"/>
    <n v="0"/>
    <n v="499987.54"/>
  </r>
  <r>
    <x v="0"/>
    <x v="0"/>
    <x v="3"/>
    <x v="2"/>
    <x v="2"/>
    <x v="82"/>
    <x v="0"/>
    <s v="10"/>
    <x v="0"/>
    <s v="100-DP-E-00402-RH-10"/>
    <s v="Contribución Patronal al IMAS"/>
    <n v="8009996"/>
    <n v="-438458"/>
    <n v="7571538"/>
    <n v="6695271.7800000003"/>
    <n v="0"/>
    <n v="876266.22"/>
  </r>
  <r>
    <x v="0"/>
    <x v="0"/>
    <x v="3"/>
    <x v="2"/>
    <x v="2"/>
    <x v="82"/>
    <x v="0"/>
    <s v="10"/>
    <x v="3"/>
    <s v="100-DP-E-00402-RH-10-M5"/>
    <s v="Contribución Patronal al IMAS"/>
    <n v="0"/>
    <n v="100000"/>
    <n v="100000"/>
    <n v="0"/>
    <n v="0"/>
    <n v="100000"/>
  </r>
  <r>
    <x v="0"/>
    <x v="0"/>
    <x v="3"/>
    <x v="2"/>
    <x v="2"/>
    <x v="83"/>
    <x v="0"/>
    <s v="10"/>
    <x v="0"/>
    <s v="100-DP-E-00403-RH-10"/>
    <s v="Contribución Patronal al INA"/>
    <n v="24029989"/>
    <n v="-1315373"/>
    <n v="22714616"/>
    <n v="20085815.109999999"/>
    <n v="0"/>
    <n v="2628800.89"/>
  </r>
  <r>
    <x v="0"/>
    <x v="0"/>
    <x v="3"/>
    <x v="2"/>
    <x v="2"/>
    <x v="83"/>
    <x v="0"/>
    <s v="10"/>
    <x v="3"/>
    <s v="100-DP-E-00403-RH-10-M5"/>
    <s v="Contribución Patronal al INA"/>
    <n v="0"/>
    <n v="100000"/>
    <n v="100000"/>
    <n v="0"/>
    <n v="0"/>
    <n v="100000"/>
  </r>
  <r>
    <x v="0"/>
    <x v="0"/>
    <x v="3"/>
    <x v="2"/>
    <x v="2"/>
    <x v="84"/>
    <x v="0"/>
    <s v="10"/>
    <x v="0"/>
    <s v="100-DP-E-00404-RH-10"/>
    <s v="Contribución Pat. a FODESAF"/>
    <n v="80099964"/>
    <n v="-4384577"/>
    <n v="75715387"/>
    <n v="66952717.520000003"/>
    <n v="0"/>
    <n v="8762669.4800000004"/>
  </r>
  <r>
    <x v="0"/>
    <x v="0"/>
    <x v="3"/>
    <x v="2"/>
    <x v="2"/>
    <x v="84"/>
    <x v="0"/>
    <s v="10"/>
    <x v="3"/>
    <s v="100-DP-E-00404-RH-10-M5"/>
    <s v="Contribución Pat. a FODESAF"/>
    <n v="0"/>
    <n v="500000"/>
    <n v="500000"/>
    <n v="0"/>
    <n v="0"/>
    <n v="500000"/>
  </r>
  <r>
    <x v="0"/>
    <x v="0"/>
    <x v="3"/>
    <x v="2"/>
    <x v="2"/>
    <x v="85"/>
    <x v="0"/>
    <s v="10"/>
    <x v="0"/>
    <s v="100-DP-E-00405-RH-10"/>
    <s v="Contribución Pat. al Banco Pop."/>
    <n v="8009996"/>
    <n v="-438458"/>
    <n v="7571538"/>
    <n v="6695271.7800000003"/>
    <n v="0"/>
    <n v="876266.22"/>
  </r>
  <r>
    <x v="0"/>
    <x v="0"/>
    <x v="3"/>
    <x v="2"/>
    <x v="2"/>
    <x v="85"/>
    <x v="0"/>
    <s v="10"/>
    <x v="3"/>
    <s v="100-DP-E-00405-RH-10-M5"/>
    <s v="Contribución Pat. al Banco Pop."/>
    <n v="0"/>
    <n v="100000"/>
    <n v="100000"/>
    <n v="0"/>
    <n v="0"/>
    <n v="100000"/>
  </r>
  <r>
    <x v="0"/>
    <x v="0"/>
    <x v="3"/>
    <x v="2"/>
    <x v="2"/>
    <x v="86"/>
    <x v="0"/>
    <s v="10"/>
    <x v="0"/>
    <s v="100-DP-E-00501-RH-10"/>
    <s v="Cont. Pat. al Seguro  de P. de CCSS"/>
    <n v="81381563"/>
    <n v="-4454729"/>
    <n v="76926834"/>
    <n v="70134291.709999993"/>
    <n v="0"/>
    <n v="6792542.29"/>
  </r>
  <r>
    <x v="0"/>
    <x v="0"/>
    <x v="3"/>
    <x v="2"/>
    <x v="2"/>
    <x v="86"/>
    <x v="0"/>
    <s v="10"/>
    <x v="3"/>
    <s v="100-DP-E-00501-RH-10-M5"/>
    <s v="Cont. Pat. al Seguro  de P. de CCSS"/>
    <n v="0"/>
    <n v="2500000"/>
    <n v="2500000"/>
    <n v="0"/>
    <n v="0"/>
    <n v="2500000"/>
  </r>
  <r>
    <x v="0"/>
    <x v="0"/>
    <x v="3"/>
    <x v="2"/>
    <x v="2"/>
    <x v="87"/>
    <x v="0"/>
    <s v="10"/>
    <x v="0"/>
    <s v="100-DP-E-00502-RH-10"/>
    <s v="Aporte Pat. al R. Oblig. de Pens."/>
    <n v="24029989"/>
    <n v="-1315373"/>
    <n v="22714616"/>
    <n v="22647071.670000002"/>
    <n v="0"/>
    <n v="67544.33"/>
  </r>
  <r>
    <x v="0"/>
    <x v="0"/>
    <x v="3"/>
    <x v="2"/>
    <x v="2"/>
    <x v="87"/>
    <x v="0"/>
    <s v="10"/>
    <x v="3"/>
    <s v="100-DP-E-00502-RH-10-M5"/>
    <s v="Aporte Pat. al R. Oblig. de Pens."/>
    <n v="0"/>
    <n v="500000"/>
    <n v="500000"/>
    <n v="500000"/>
    <n v="0"/>
    <n v="0"/>
  </r>
  <r>
    <x v="0"/>
    <x v="0"/>
    <x v="3"/>
    <x v="2"/>
    <x v="2"/>
    <x v="88"/>
    <x v="0"/>
    <s v="10"/>
    <x v="0"/>
    <s v="100-DP-E-00503-RH-10"/>
    <s v="Aporte Pat. al F.  de Capitaliz."/>
    <n v="48059979"/>
    <n v="-2630746"/>
    <n v="45429233"/>
    <n v="37110374.100000001"/>
    <n v="0"/>
    <n v="8318858.9000000004"/>
  </r>
  <r>
    <x v="0"/>
    <x v="0"/>
    <x v="3"/>
    <x v="2"/>
    <x v="2"/>
    <x v="88"/>
    <x v="0"/>
    <s v="10"/>
    <x v="3"/>
    <s v="100-DP-E-00503-RH-10-M5"/>
    <s v="Aporte Pat. al F.  de Capitaliz."/>
    <n v="0"/>
    <n v="500000"/>
    <n v="500000"/>
    <n v="0"/>
    <n v="0"/>
    <n v="500000"/>
  </r>
  <r>
    <x v="0"/>
    <x v="0"/>
    <x v="3"/>
    <x v="2"/>
    <x v="2"/>
    <x v="89"/>
    <x v="0"/>
    <s v="10"/>
    <x v="0"/>
    <s v="100-DP-E-00505-RH-10"/>
    <s v="Cont. pat. F. Ad. por E. Privados"/>
    <n v="96693202"/>
    <n v="-21000000"/>
    <n v="75693202"/>
    <n v="57651425.490000002"/>
    <n v="0"/>
    <n v="18041776.510000002"/>
  </r>
  <r>
    <x v="0"/>
    <x v="1"/>
    <x v="3"/>
    <x v="2"/>
    <x v="2"/>
    <x v="2"/>
    <x v="13"/>
    <s v="08"/>
    <x v="0"/>
    <s v="100-DP-E-10102-DE-08"/>
    <s v="Alquiler de maq., eq. y mobiliario"/>
    <n v="69509500"/>
    <n v="-63879085.990000002"/>
    <n v="5630414.0099999998"/>
    <n v="5630414"/>
    <n v="0.01"/>
    <n v="0"/>
  </r>
  <r>
    <x v="0"/>
    <x v="1"/>
    <x v="3"/>
    <x v="2"/>
    <x v="2"/>
    <x v="11"/>
    <x v="13"/>
    <s v="08"/>
    <x v="0"/>
    <s v="100-DP-E-10303-DE-08"/>
    <s v="Impresión, encuadernac. y otros"/>
    <n v="65050000"/>
    <n v="-47466395"/>
    <n v="17583605"/>
    <n v="17583605"/>
    <n v="0"/>
    <n v="0"/>
  </r>
  <r>
    <x v="0"/>
    <x v="1"/>
    <x v="3"/>
    <x v="2"/>
    <x v="2"/>
    <x v="17"/>
    <x v="13"/>
    <s v="08"/>
    <x v="0"/>
    <s v="100-DP-E-10404-DE-08"/>
    <s v="Serv. en ciencias económ. y soc."/>
    <n v="60000000"/>
    <n v="-60000000"/>
    <n v="0"/>
    <n v="0"/>
    <n v="0"/>
    <n v="0"/>
  </r>
  <r>
    <x v="0"/>
    <x v="1"/>
    <x v="3"/>
    <x v="2"/>
    <x v="2"/>
    <x v="20"/>
    <x v="13"/>
    <s v="08"/>
    <x v="0"/>
    <s v="100-DP-E-10501-DE-08"/>
    <s v="Transporte dentro del país"/>
    <n v="800000"/>
    <n v="-760000"/>
    <n v="40000"/>
    <n v="40000"/>
    <n v="0"/>
    <n v="0"/>
  </r>
  <r>
    <x v="0"/>
    <x v="1"/>
    <x v="3"/>
    <x v="2"/>
    <x v="2"/>
    <x v="21"/>
    <x v="13"/>
    <s v="08"/>
    <x v="0"/>
    <s v="100-DP-E-10502-DE-08"/>
    <s v="Viáticos dentro del país"/>
    <n v="1500000"/>
    <n v="-750000"/>
    <n v="750000"/>
    <n v="0"/>
    <n v="0"/>
    <n v="750000"/>
  </r>
  <r>
    <x v="0"/>
    <x v="1"/>
    <x v="3"/>
    <x v="2"/>
    <x v="2"/>
    <x v="23"/>
    <x v="13"/>
    <s v="08"/>
    <x v="0"/>
    <s v="100-DP-E-10701-DE-08"/>
    <s v="Actividades de capacitación"/>
    <n v="5500000"/>
    <n v="-5500000"/>
    <n v="0"/>
    <n v="0"/>
    <n v="0"/>
    <n v="0"/>
  </r>
  <r>
    <x v="0"/>
    <x v="1"/>
    <x v="3"/>
    <x v="2"/>
    <x v="2"/>
    <x v="58"/>
    <x v="13"/>
    <s v="08"/>
    <x v="0"/>
    <s v="100-DP-E-10702-DE-08"/>
    <s v="Activ. protocolarias y sociales"/>
    <n v="15000000"/>
    <n v="-12557069.85"/>
    <n v="2442930.15"/>
    <n v="1465860.3"/>
    <n v="977069.85"/>
    <n v="0"/>
  </r>
  <r>
    <x v="0"/>
    <x v="2"/>
    <x v="3"/>
    <x v="2"/>
    <x v="2"/>
    <x v="47"/>
    <x v="13"/>
    <s v="08"/>
    <x v="0"/>
    <s v="100-DP-E-29903-DE-08"/>
    <s v="Productos de papel, cartón e imp."/>
    <n v="4200000"/>
    <n v="-4200000"/>
    <n v="0"/>
    <n v="0"/>
    <n v="0"/>
    <n v="0"/>
  </r>
  <r>
    <x v="0"/>
    <x v="2"/>
    <x v="3"/>
    <x v="2"/>
    <x v="2"/>
    <x v="48"/>
    <x v="13"/>
    <s v="08"/>
    <x v="0"/>
    <s v="100-DP-E-29904-DE-08"/>
    <s v="Textiles y vestuario"/>
    <n v="20000000"/>
    <n v="-20000000"/>
    <n v="0"/>
    <n v="0"/>
    <n v="0"/>
    <n v="0"/>
  </r>
  <r>
    <x v="0"/>
    <x v="4"/>
    <x v="3"/>
    <x v="2"/>
    <x v="2"/>
    <x v="90"/>
    <x v="13"/>
    <s v="08"/>
    <x v="7"/>
    <s v="100-DP-E-60103-DE-08-S-M3"/>
    <s v="Transf. Ctes. a inst. descent.no em"/>
    <n v="0"/>
    <n v="0"/>
    <n v="0"/>
    <n v="0"/>
    <n v="0"/>
    <n v="0"/>
  </r>
  <r>
    <x v="0"/>
    <x v="4"/>
    <x v="3"/>
    <x v="2"/>
    <x v="2"/>
    <x v="91"/>
    <x v="0"/>
    <s v="10"/>
    <x v="0"/>
    <s v="100-DP-E-60399-RH-10"/>
    <s v="Otras prestaciones"/>
    <n v="25000000"/>
    <n v="-7000000"/>
    <n v="18000000"/>
    <n v="18000000"/>
    <n v="0"/>
    <n v="0"/>
  </r>
  <r>
    <x v="0"/>
    <x v="4"/>
    <x v="3"/>
    <x v="2"/>
    <x v="2"/>
    <x v="91"/>
    <x v="0"/>
    <s v="10"/>
    <x v="3"/>
    <s v="100-DP-E-60399-RH-10-M5"/>
    <s v="Otras prestaciones"/>
    <n v="0"/>
    <n v="27000000"/>
    <n v="27000000"/>
    <n v="5283310.09"/>
    <n v="0"/>
    <n v="21716689.91"/>
  </r>
  <r>
    <x v="0"/>
    <x v="1"/>
    <x v="4"/>
    <x v="2"/>
    <x v="2"/>
    <x v="20"/>
    <x v="14"/>
    <s v="08"/>
    <x v="0"/>
    <s v="100-IE-E-10501-GP-08"/>
    <s v="Transporte dentro del país"/>
    <n v="300000"/>
    <n v="-236800"/>
    <n v="63200"/>
    <n v="63160"/>
    <n v="0"/>
    <n v="40"/>
  </r>
  <r>
    <x v="0"/>
    <x v="1"/>
    <x v="4"/>
    <x v="2"/>
    <x v="2"/>
    <x v="21"/>
    <x v="14"/>
    <s v="08"/>
    <x v="0"/>
    <s v="100-IE-E-10502-GP-08"/>
    <s v="Viáticos dentro del país"/>
    <n v="1000000"/>
    <n v="-469500"/>
    <n v="530500"/>
    <n v="61000"/>
    <n v="0"/>
    <n v="469500"/>
  </r>
  <r>
    <x v="0"/>
    <x v="1"/>
    <x v="5"/>
    <x v="2"/>
    <x v="2"/>
    <x v="17"/>
    <x v="15"/>
    <s v="08"/>
    <x v="0"/>
    <s v="100-IS-E-10404-CA-08"/>
    <s v="Serv. en ciencias económ. y soc."/>
    <n v="5000000"/>
    <n v="-5000000"/>
    <n v="0"/>
    <n v="0"/>
    <n v="0"/>
    <n v="0"/>
  </r>
  <r>
    <x v="0"/>
    <x v="1"/>
    <x v="5"/>
    <x v="2"/>
    <x v="2"/>
    <x v="21"/>
    <x v="15"/>
    <s v="08"/>
    <x v="0"/>
    <s v="100-IS-E-10502-CA-08"/>
    <s v="Viáticos dentro del país"/>
    <n v="396000"/>
    <n v="-396000"/>
    <n v="0"/>
    <n v="0"/>
    <n v="0"/>
    <n v="0"/>
  </r>
  <r>
    <x v="0"/>
    <x v="1"/>
    <x v="5"/>
    <x v="2"/>
    <x v="2"/>
    <x v="23"/>
    <x v="15"/>
    <s v="08"/>
    <x v="0"/>
    <s v="100-IS-E-10701-CA-08"/>
    <s v="Actividades de capacitación"/>
    <n v="19937400"/>
    <n v="-18222000"/>
    <n v="1715400"/>
    <n v="99000"/>
    <n v="1616400"/>
    <n v="0"/>
  </r>
  <r>
    <x v="0"/>
    <x v="1"/>
    <x v="6"/>
    <x v="3"/>
    <x v="3"/>
    <x v="92"/>
    <x v="16"/>
    <s v="08"/>
    <x v="0"/>
    <s v="100-PL-B-10405-PI-08"/>
    <s v="Serv. de des. de sist. informáticos"/>
    <n v="20000000"/>
    <n v="-20000000"/>
    <n v="0"/>
    <n v="0"/>
    <n v="0"/>
    <n v="0"/>
  </r>
  <r>
    <x v="0"/>
    <x v="1"/>
    <x v="6"/>
    <x v="3"/>
    <x v="3"/>
    <x v="23"/>
    <x v="16"/>
    <s v="08"/>
    <x v="0"/>
    <s v="100-PL-B-10701-PI-08"/>
    <s v="Actividades de capacitación"/>
    <n v="2000000"/>
    <n v="-2000000"/>
    <n v="0"/>
    <n v="0"/>
    <n v="0"/>
    <n v="0"/>
  </r>
  <r>
    <x v="0"/>
    <x v="1"/>
    <x v="7"/>
    <x v="2"/>
    <x v="2"/>
    <x v="20"/>
    <x v="17"/>
    <s v="08"/>
    <x v="0"/>
    <s v="100-PT-E-10501-DR-08"/>
    <s v="Transporte dentro del país"/>
    <n v="300000"/>
    <n v="0"/>
    <n v="300000"/>
    <n v="124086"/>
    <n v="32000"/>
    <n v="143914"/>
  </r>
  <r>
    <x v="0"/>
    <x v="1"/>
    <x v="7"/>
    <x v="2"/>
    <x v="2"/>
    <x v="20"/>
    <x v="18"/>
    <s v="08"/>
    <x v="0"/>
    <s v="100-PT-E-10501-RA-08"/>
    <s v="Transporte dentro del país"/>
    <n v="357000"/>
    <n v="-283480"/>
    <n v="73520"/>
    <n v="73520"/>
    <n v="0"/>
    <n v="0"/>
  </r>
  <r>
    <x v="0"/>
    <x v="1"/>
    <x v="7"/>
    <x v="2"/>
    <x v="2"/>
    <x v="20"/>
    <x v="19"/>
    <s v="08"/>
    <x v="0"/>
    <s v="100-PT-E-10501-RB-08"/>
    <s v="Transporte dentro del país"/>
    <n v="3725000"/>
    <n v="-3237808"/>
    <n v="487192"/>
    <n v="487192"/>
    <n v="0"/>
    <n v="0"/>
  </r>
  <r>
    <x v="0"/>
    <x v="1"/>
    <x v="7"/>
    <x v="2"/>
    <x v="2"/>
    <x v="20"/>
    <x v="20"/>
    <s v="08"/>
    <x v="0"/>
    <s v="100-PT-E-10501-RG-08"/>
    <s v="Transporte dentro del país"/>
    <n v="387000"/>
    <n v="-286060"/>
    <n v="100940"/>
    <n v="100760"/>
    <n v="0"/>
    <n v="180"/>
  </r>
  <r>
    <x v="0"/>
    <x v="1"/>
    <x v="7"/>
    <x v="2"/>
    <x v="2"/>
    <x v="20"/>
    <x v="21"/>
    <s v="08"/>
    <x v="0"/>
    <s v="100-PT-E-10501-RN-08"/>
    <s v="Transporte dentro del país"/>
    <n v="370500"/>
    <n v="-332130"/>
    <n v="38370"/>
    <n v="38370"/>
    <n v="0"/>
    <n v="0"/>
  </r>
  <r>
    <x v="0"/>
    <x v="1"/>
    <x v="7"/>
    <x v="2"/>
    <x v="2"/>
    <x v="20"/>
    <x v="22"/>
    <s v="08"/>
    <x v="0"/>
    <s v="100-PT-E-10501-RO-08"/>
    <s v="Transporte dentro del país"/>
    <n v="50000"/>
    <n v="0"/>
    <n v="50000"/>
    <n v="0"/>
    <n v="0"/>
    <n v="50000"/>
  </r>
  <r>
    <x v="0"/>
    <x v="1"/>
    <x v="7"/>
    <x v="2"/>
    <x v="2"/>
    <x v="20"/>
    <x v="23"/>
    <s v="08"/>
    <x v="0"/>
    <s v="100-PT-E-10501-RP-08"/>
    <s v="Transporte dentro del país"/>
    <n v="395000"/>
    <n v="-284125"/>
    <n v="110875"/>
    <n v="110875"/>
    <n v="0"/>
    <n v="0"/>
  </r>
  <r>
    <x v="0"/>
    <x v="1"/>
    <x v="7"/>
    <x v="2"/>
    <x v="2"/>
    <x v="21"/>
    <x v="17"/>
    <s v="08"/>
    <x v="0"/>
    <s v="100-PT-E-10502-DR-08"/>
    <s v="Viáticos dentro del país"/>
    <n v="15550000"/>
    <n v="-9212700"/>
    <n v="6337300"/>
    <n v="4917100"/>
    <n v="1205643"/>
    <n v="214557"/>
  </r>
  <r>
    <x v="0"/>
    <x v="1"/>
    <x v="7"/>
    <x v="2"/>
    <x v="2"/>
    <x v="21"/>
    <x v="18"/>
    <s v="08"/>
    <x v="0"/>
    <s v="100-PT-E-10502-RA-08"/>
    <s v="Viáticos dentro del país"/>
    <n v="892000"/>
    <n v="-629500"/>
    <n v="262500"/>
    <n v="232500"/>
    <n v="0"/>
    <n v="30000"/>
  </r>
  <r>
    <x v="0"/>
    <x v="1"/>
    <x v="7"/>
    <x v="2"/>
    <x v="2"/>
    <x v="21"/>
    <x v="19"/>
    <s v="08"/>
    <x v="0"/>
    <s v="100-PT-E-10502-RB-08"/>
    <s v="Viáticos dentro del país"/>
    <n v="9185000"/>
    <n v="-7484000"/>
    <n v="1701000"/>
    <n v="1701000"/>
    <n v="0"/>
    <n v="0"/>
  </r>
  <r>
    <x v="0"/>
    <x v="1"/>
    <x v="7"/>
    <x v="2"/>
    <x v="2"/>
    <x v="21"/>
    <x v="20"/>
    <s v="08"/>
    <x v="0"/>
    <s v="100-PT-E-10502-RG-08"/>
    <s v="Viáticos dentro del país"/>
    <n v="5788750"/>
    <n v="-4091970"/>
    <n v="1696780"/>
    <n v="1696780"/>
    <n v="0"/>
    <n v="0"/>
  </r>
  <r>
    <x v="0"/>
    <x v="1"/>
    <x v="7"/>
    <x v="2"/>
    <x v="2"/>
    <x v="21"/>
    <x v="21"/>
    <s v="08"/>
    <x v="0"/>
    <s v="100-PT-E-10502-RN-08"/>
    <s v="Viáticos dentro del país"/>
    <n v="5347500"/>
    <n v="-4474300"/>
    <n v="873200"/>
    <n v="873200"/>
    <n v="0"/>
    <n v="0"/>
  </r>
  <r>
    <x v="0"/>
    <x v="1"/>
    <x v="7"/>
    <x v="2"/>
    <x v="2"/>
    <x v="21"/>
    <x v="22"/>
    <s v="08"/>
    <x v="0"/>
    <s v="100-PT-E-10502-RO-08"/>
    <s v="Viáticos dentro del país"/>
    <n v="225000"/>
    <n v="-184050"/>
    <n v="40950"/>
    <n v="20500"/>
    <n v="0"/>
    <n v="20450"/>
  </r>
  <r>
    <x v="0"/>
    <x v="1"/>
    <x v="7"/>
    <x v="2"/>
    <x v="2"/>
    <x v="21"/>
    <x v="23"/>
    <s v="08"/>
    <x v="0"/>
    <s v="100-PT-E-10502-RP-08"/>
    <s v="Viáticos dentro del país"/>
    <n v="4638000"/>
    <n v="-3884000"/>
    <n v="754000"/>
    <n v="754000"/>
    <n v="0"/>
    <n v="0"/>
  </r>
  <r>
    <x v="0"/>
    <x v="1"/>
    <x v="7"/>
    <x v="2"/>
    <x v="2"/>
    <x v="23"/>
    <x v="17"/>
    <s v="08"/>
    <x v="0"/>
    <s v="100-PT-E-10701-DR-08"/>
    <s v="Actividades de capacitación"/>
    <n v="9450000"/>
    <n v="-9450000"/>
    <n v="0"/>
    <n v="0"/>
    <n v="0"/>
    <n v="0"/>
  </r>
  <r>
    <x v="0"/>
    <x v="1"/>
    <x v="7"/>
    <x v="4"/>
    <x v="4"/>
    <x v="21"/>
    <x v="22"/>
    <s v="01"/>
    <x v="0"/>
    <s v="100-PT-G-10502-RO-01"/>
    <s v="Viáticos dentro del país"/>
    <n v="300000"/>
    <n v="-270000"/>
    <n v="30000"/>
    <n v="0"/>
    <n v="0"/>
    <n v="30000"/>
  </r>
  <r>
    <x v="0"/>
    <x v="1"/>
    <x v="8"/>
    <x v="5"/>
    <x v="5"/>
    <x v="93"/>
    <x v="24"/>
    <s v="09"/>
    <x v="0"/>
    <s v="100-TI-C-10103-UI-09"/>
    <s v="Alquiler de equipo de cómputo"/>
    <n v="76000000"/>
    <n v="-76000000"/>
    <n v="0"/>
    <n v="0"/>
    <n v="0"/>
    <n v="0"/>
  </r>
  <r>
    <x v="0"/>
    <x v="1"/>
    <x v="8"/>
    <x v="5"/>
    <x v="5"/>
    <x v="27"/>
    <x v="24"/>
    <s v="09"/>
    <x v="0"/>
    <s v="100-TI-C-10808-UI-09"/>
    <s v="Mant. y rep. de eq. de cómp. y SI"/>
    <n v="271200000"/>
    <n v="-13935000"/>
    <n v="257265000"/>
    <n v="250483939.75"/>
    <n v="6061353.3700000001"/>
    <n v="719706.88"/>
  </r>
  <r>
    <x v="0"/>
    <x v="2"/>
    <x v="8"/>
    <x v="5"/>
    <x v="5"/>
    <x v="39"/>
    <x v="24"/>
    <s v="09"/>
    <x v="0"/>
    <s v="100-TI-C-20304-UI-09"/>
    <s v="Materiales y prod. Eléct., Tel. y C"/>
    <n v="7000000"/>
    <n v="-1232800"/>
    <n v="5767200"/>
    <n v="5764724.0099999998"/>
    <n v="0"/>
    <n v="2475.9899999999998"/>
  </r>
  <r>
    <x v="0"/>
    <x v="2"/>
    <x v="8"/>
    <x v="5"/>
    <x v="5"/>
    <x v="44"/>
    <x v="24"/>
    <s v="09"/>
    <x v="0"/>
    <s v="100-TI-C-20402-UI-09"/>
    <s v="Repuestos y accesorios"/>
    <n v="10000000"/>
    <n v="-2387765"/>
    <n v="7612235"/>
    <n v="7588101.4299999997"/>
    <n v="0"/>
    <n v="24133.57"/>
  </r>
  <r>
    <x v="0"/>
    <x v="5"/>
    <x v="8"/>
    <x v="5"/>
    <x v="5"/>
    <x v="94"/>
    <x v="24"/>
    <s v="09"/>
    <x v="6"/>
    <s v="100-TI-C-50105-UI-09-S"/>
    <s v="Equipo y prog. de cómputo"/>
    <n v="23000000"/>
    <n v="-23000000"/>
    <n v="0"/>
    <n v="0"/>
    <n v="0"/>
    <n v="0"/>
  </r>
  <r>
    <x v="0"/>
    <x v="5"/>
    <x v="8"/>
    <x v="5"/>
    <x v="5"/>
    <x v="59"/>
    <x v="24"/>
    <s v="09"/>
    <x v="6"/>
    <s v="100-TI-C-59903-UI-09-S"/>
    <s v="Bienes intangibles"/>
    <n v="280200000"/>
    <n v="-152231123.81999999"/>
    <n v="127968876.18000001"/>
    <n v="127499489.33"/>
    <n v="156005.85999999999"/>
    <n v="313380.99"/>
  </r>
  <r>
    <x v="1"/>
    <x v="1"/>
    <x v="9"/>
    <x v="6"/>
    <x v="6"/>
    <x v="2"/>
    <x v="25"/>
    <s v="04"/>
    <x v="0"/>
    <s v="200-AM-F-10102-CC-04"/>
    <s v="Alquiler de maq., eq. y mobiliario"/>
    <n v="340000"/>
    <n v="-190000"/>
    <n v="150000"/>
    <n v="150000"/>
    <n v="0"/>
    <n v="0"/>
  </r>
  <r>
    <x v="1"/>
    <x v="1"/>
    <x v="9"/>
    <x v="6"/>
    <x v="6"/>
    <x v="2"/>
    <x v="26"/>
    <s v="04"/>
    <x v="0"/>
    <s v="200-AM-F-10102-VG-04"/>
    <s v="Alquiler de maq., eq. y mobiliario"/>
    <n v="55000000"/>
    <n v="0"/>
    <n v="55000000"/>
    <n v="52707456.640000001"/>
    <n v="2292543.36"/>
    <n v="0"/>
  </r>
  <r>
    <x v="1"/>
    <x v="1"/>
    <x v="9"/>
    <x v="6"/>
    <x v="6"/>
    <x v="2"/>
    <x v="26"/>
    <s v="04"/>
    <x v="3"/>
    <s v="200-AM-F-10102-VG-04-M5"/>
    <s v="Alquiler de maq., eq. y mobiliario"/>
    <n v="0"/>
    <n v="50000000"/>
    <n v="50000000"/>
    <n v="41724349.130000003"/>
    <n v="8275650.8700000001"/>
    <n v="0"/>
  </r>
  <r>
    <x v="1"/>
    <x v="1"/>
    <x v="9"/>
    <x v="6"/>
    <x v="6"/>
    <x v="8"/>
    <x v="25"/>
    <s v="04"/>
    <x v="0"/>
    <s v="200-AM-F-10204-CC-04"/>
    <s v="Servicio de telecomunicaciones"/>
    <n v="170000"/>
    <n v="0"/>
    <n v="170000"/>
    <n v="124300"/>
    <n v="45700"/>
    <n v="0"/>
  </r>
  <r>
    <x v="1"/>
    <x v="1"/>
    <x v="9"/>
    <x v="6"/>
    <x v="6"/>
    <x v="8"/>
    <x v="12"/>
    <s v="04"/>
    <x v="0"/>
    <s v="200-AM-F-10204-CM-04"/>
    <s v="Servicio de telecomunicaciones"/>
    <n v="250000"/>
    <n v="0"/>
    <n v="250000"/>
    <n v="33900"/>
    <n v="216100"/>
    <n v="0"/>
  </r>
  <r>
    <x v="1"/>
    <x v="1"/>
    <x v="9"/>
    <x v="6"/>
    <x v="6"/>
    <x v="8"/>
    <x v="27"/>
    <s v="04"/>
    <x v="0"/>
    <s v="200-AM-F-10204-CO-04"/>
    <s v="Servicio de telecomunicaciones"/>
    <n v="100000"/>
    <n v="0"/>
    <n v="100000"/>
    <n v="96050"/>
    <n v="3950"/>
    <n v="0"/>
  </r>
  <r>
    <x v="1"/>
    <x v="1"/>
    <x v="9"/>
    <x v="6"/>
    <x v="6"/>
    <x v="12"/>
    <x v="25"/>
    <s v="04"/>
    <x v="0"/>
    <s v="200-AM-F-10304-CC-04"/>
    <s v="Transporte de bienes"/>
    <n v="250000"/>
    <n v="-150000"/>
    <n v="100000"/>
    <n v="33900"/>
    <n v="0"/>
    <n v="66100"/>
  </r>
  <r>
    <x v="1"/>
    <x v="1"/>
    <x v="9"/>
    <x v="6"/>
    <x v="6"/>
    <x v="12"/>
    <x v="12"/>
    <s v="04"/>
    <x v="0"/>
    <s v="200-AM-F-10304-CM-04"/>
    <s v="Transporte de bienes"/>
    <n v="250000"/>
    <n v="0"/>
    <n v="250000"/>
    <n v="0"/>
    <n v="0"/>
    <n v="250000"/>
  </r>
  <r>
    <x v="1"/>
    <x v="1"/>
    <x v="9"/>
    <x v="6"/>
    <x v="6"/>
    <x v="12"/>
    <x v="27"/>
    <s v="04"/>
    <x v="0"/>
    <s v="200-AM-F-10304-CO-04"/>
    <s v="Transporte de bienes"/>
    <n v="250000"/>
    <n v="0"/>
    <n v="250000"/>
    <n v="0"/>
    <n v="60000"/>
    <n v="190000"/>
  </r>
  <r>
    <x v="1"/>
    <x v="1"/>
    <x v="9"/>
    <x v="6"/>
    <x v="6"/>
    <x v="15"/>
    <x v="25"/>
    <s v="04"/>
    <x v="0"/>
    <s v="200-AM-F-10401-CC-04"/>
    <s v="Servicios médicos y de laborat."/>
    <n v="350000"/>
    <n v="-200000"/>
    <n v="150000"/>
    <n v="0"/>
    <n v="0"/>
    <n v="150000"/>
  </r>
  <r>
    <x v="1"/>
    <x v="1"/>
    <x v="9"/>
    <x v="6"/>
    <x v="6"/>
    <x v="15"/>
    <x v="12"/>
    <s v="04"/>
    <x v="0"/>
    <s v="200-AM-F-10401-CM-04"/>
    <s v="Servicios médicos y de laborat."/>
    <n v="2000000"/>
    <n v="-800000"/>
    <n v="1200000"/>
    <n v="880453.6"/>
    <n v="150383.4"/>
    <n v="169163"/>
  </r>
  <r>
    <x v="1"/>
    <x v="1"/>
    <x v="9"/>
    <x v="6"/>
    <x v="6"/>
    <x v="15"/>
    <x v="12"/>
    <s v="04"/>
    <x v="1"/>
    <s v="200-AM-F-10401-CM-04-M6"/>
    <s v="Servicios de ciencias de la salud"/>
    <n v="0"/>
    <n v="600000"/>
    <n v="600000"/>
    <n v="0"/>
    <n v="0"/>
    <n v="600000"/>
  </r>
  <r>
    <x v="1"/>
    <x v="1"/>
    <x v="9"/>
    <x v="6"/>
    <x v="6"/>
    <x v="15"/>
    <x v="27"/>
    <s v="04"/>
    <x v="0"/>
    <s v="200-AM-F-10401-CO-04"/>
    <s v="Servicios médicos y de laborat."/>
    <n v="1500000"/>
    <n v="0"/>
    <n v="1500000"/>
    <n v="1035464.58"/>
    <n v="106291.42"/>
    <n v="358244"/>
  </r>
  <r>
    <x v="1"/>
    <x v="1"/>
    <x v="9"/>
    <x v="6"/>
    <x v="6"/>
    <x v="15"/>
    <x v="28"/>
    <s v="04"/>
    <x v="0"/>
    <s v="200-AM-F-10401-DM-04"/>
    <s v="Servicios médicos y de laborat."/>
    <n v="1000000"/>
    <n v="-1000000"/>
    <n v="0"/>
    <n v="0"/>
    <n v="0"/>
    <n v="0"/>
  </r>
  <r>
    <x v="1"/>
    <x v="1"/>
    <x v="9"/>
    <x v="6"/>
    <x v="6"/>
    <x v="95"/>
    <x v="26"/>
    <s v="04"/>
    <x v="2"/>
    <s v="200-AM-F-10402-VG-04-M1"/>
    <s v="Servicios juridicos"/>
    <n v="0"/>
    <n v="47460000"/>
    <n v="47460000"/>
    <n v="41012230"/>
    <n v="6447770"/>
    <n v="0"/>
  </r>
  <r>
    <x v="1"/>
    <x v="1"/>
    <x v="9"/>
    <x v="6"/>
    <x v="6"/>
    <x v="95"/>
    <x v="26"/>
    <s v="04"/>
    <x v="3"/>
    <s v="200-AM-F-10402-VG-04-M5"/>
    <s v="Servicios jurídicos"/>
    <n v="0"/>
    <n v="200000"/>
    <n v="200000"/>
    <n v="200000"/>
    <n v="0"/>
    <n v="0"/>
  </r>
  <r>
    <x v="1"/>
    <x v="1"/>
    <x v="9"/>
    <x v="6"/>
    <x v="6"/>
    <x v="18"/>
    <x v="25"/>
    <s v="04"/>
    <x v="0"/>
    <s v="200-AM-F-10406-CC-04"/>
    <s v="Servicios generales"/>
    <n v="35050000"/>
    <n v="0"/>
    <n v="35050000"/>
    <n v="34254178"/>
    <n v="661403"/>
    <n v="134419"/>
  </r>
  <r>
    <x v="1"/>
    <x v="1"/>
    <x v="9"/>
    <x v="6"/>
    <x v="6"/>
    <x v="18"/>
    <x v="12"/>
    <s v="04"/>
    <x v="0"/>
    <s v="200-AM-F-10406-CM-04"/>
    <s v="Servicios generales"/>
    <n v="18000000"/>
    <n v="-800000"/>
    <n v="17200000"/>
    <n v="17196497.399999999"/>
    <n v="0.02"/>
    <n v="3502.58"/>
  </r>
  <r>
    <x v="1"/>
    <x v="1"/>
    <x v="9"/>
    <x v="6"/>
    <x v="6"/>
    <x v="18"/>
    <x v="27"/>
    <s v="04"/>
    <x v="0"/>
    <s v="200-AM-F-10406-CO-04"/>
    <s v="Servicios generales"/>
    <n v="22035000"/>
    <n v="0"/>
    <n v="22035000"/>
    <n v="21823750"/>
    <n v="211250"/>
    <n v="0"/>
  </r>
  <r>
    <x v="1"/>
    <x v="1"/>
    <x v="9"/>
    <x v="6"/>
    <x v="6"/>
    <x v="19"/>
    <x v="12"/>
    <s v="04"/>
    <x v="0"/>
    <s v="200-AM-F-10499-CM-04"/>
    <s v="Otros servicios de gestión y apoyo"/>
    <n v="500000"/>
    <n v="0"/>
    <n v="500000"/>
    <n v="0"/>
    <n v="0"/>
    <n v="500000"/>
  </r>
  <r>
    <x v="1"/>
    <x v="1"/>
    <x v="9"/>
    <x v="6"/>
    <x v="6"/>
    <x v="20"/>
    <x v="25"/>
    <s v="04"/>
    <x v="0"/>
    <s v="200-AM-F-10501-CC-04"/>
    <s v="Transporte dentro del país"/>
    <n v="10100000"/>
    <n v="-2000000"/>
    <n v="8100000"/>
    <n v="5908545"/>
    <n v="2180755"/>
    <n v="10700"/>
  </r>
  <r>
    <x v="1"/>
    <x v="1"/>
    <x v="9"/>
    <x v="6"/>
    <x v="6"/>
    <x v="20"/>
    <x v="12"/>
    <s v="04"/>
    <x v="0"/>
    <s v="200-AM-F-10501-CM-04"/>
    <s v="Transporte dentro del país"/>
    <n v="6000000"/>
    <n v="-199500"/>
    <n v="5800500"/>
    <n v="2542775"/>
    <n v="2410200"/>
    <n v="847525"/>
  </r>
  <r>
    <x v="1"/>
    <x v="1"/>
    <x v="9"/>
    <x v="6"/>
    <x v="6"/>
    <x v="20"/>
    <x v="12"/>
    <s v="08"/>
    <x v="0"/>
    <s v="200-AM-F-10501-CM-08"/>
    <s v="Transporte dentro del país"/>
    <n v="4500000"/>
    <n v="0"/>
    <n v="4500000"/>
    <n v="4084115"/>
    <n v="373500"/>
    <n v="42385"/>
  </r>
  <r>
    <x v="1"/>
    <x v="1"/>
    <x v="9"/>
    <x v="6"/>
    <x v="6"/>
    <x v="20"/>
    <x v="27"/>
    <s v="04"/>
    <x v="0"/>
    <s v="200-AM-F-10501-CO-04"/>
    <s v="Transporte dentro del país"/>
    <n v="11300000"/>
    <n v="0"/>
    <n v="11300000"/>
    <n v="9596470"/>
    <n v="1499600"/>
    <n v="203930"/>
  </r>
  <r>
    <x v="1"/>
    <x v="1"/>
    <x v="9"/>
    <x v="6"/>
    <x v="6"/>
    <x v="20"/>
    <x v="28"/>
    <s v="04"/>
    <x v="0"/>
    <s v="200-AM-F-10501-DM-04"/>
    <s v="Transporte dentro del país"/>
    <n v="4100000"/>
    <n v="0"/>
    <n v="4100000"/>
    <n v="817890"/>
    <n v="1689400"/>
    <n v="1592710"/>
  </r>
  <r>
    <x v="1"/>
    <x v="1"/>
    <x v="9"/>
    <x v="6"/>
    <x v="6"/>
    <x v="21"/>
    <x v="25"/>
    <s v="04"/>
    <x v="0"/>
    <s v="200-AM-F-10502-CC-04"/>
    <s v="Viáticos dentro del país"/>
    <n v="7250000"/>
    <n v="-3300000"/>
    <n v="3950000"/>
    <n v="2015100"/>
    <n v="866600"/>
    <n v="1068300"/>
  </r>
  <r>
    <x v="1"/>
    <x v="1"/>
    <x v="9"/>
    <x v="6"/>
    <x v="6"/>
    <x v="21"/>
    <x v="12"/>
    <s v="04"/>
    <x v="0"/>
    <s v="200-AM-F-10502-CM-04"/>
    <s v="Viáticos dentro del país"/>
    <n v="8600000"/>
    <n v="-1100000"/>
    <n v="7500000"/>
    <n v="4174766.43"/>
    <n v="2074100"/>
    <n v="1251133.57"/>
  </r>
  <r>
    <x v="1"/>
    <x v="1"/>
    <x v="9"/>
    <x v="6"/>
    <x v="6"/>
    <x v="21"/>
    <x v="27"/>
    <s v="04"/>
    <x v="0"/>
    <s v="200-AM-F-10502-CO-04"/>
    <s v="Viáticos dentro del país"/>
    <n v="1700000"/>
    <n v="0"/>
    <n v="1700000"/>
    <n v="633200"/>
    <n v="561000"/>
    <n v="505800"/>
  </r>
  <r>
    <x v="1"/>
    <x v="1"/>
    <x v="9"/>
    <x v="6"/>
    <x v="6"/>
    <x v="21"/>
    <x v="28"/>
    <s v="04"/>
    <x v="0"/>
    <s v="200-AM-F-10502-DM-04"/>
    <s v="Viáticos dentro del país"/>
    <n v="800000"/>
    <n v="0"/>
    <n v="800000"/>
    <n v="401400"/>
    <n v="8000"/>
    <n v="390600"/>
  </r>
  <r>
    <x v="1"/>
    <x v="1"/>
    <x v="9"/>
    <x v="6"/>
    <x v="6"/>
    <x v="21"/>
    <x v="26"/>
    <s v="04"/>
    <x v="0"/>
    <s v="200-AM-F-10502-VG-04"/>
    <s v="Viáticos dentro del país"/>
    <n v="1400000"/>
    <n v="-527900"/>
    <n v="872100"/>
    <n v="413200"/>
    <n v="0"/>
    <n v="458900"/>
  </r>
  <r>
    <x v="1"/>
    <x v="2"/>
    <x v="9"/>
    <x v="6"/>
    <x v="6"/>
    <x v="32"/>
    <x v="25"/>
    <s v="04"/>
    <x v="0"/>
    <s v="200-AM-F-20101-CC-04"/>
    <s v="Combustibles y lubricantes"/>
    <n v="500000"/>
    <n v="0"/>
    <n v="500000"/>
    <n v="495000"/>
    <n v="5000"/>
    <n v="0"/>
  </r>
  <r>
    <x v="1"/>
    <x v="2"/>
    <x v="9"/>
    <x v="6"/>
    <x v="6"/>
    <x v="32"/>
    <x v="12"/>
    <s v="04"/>
    <x v="0"/>
    <s v="200-AM-F-20101-CM-04"/>
    <s v="Combustibles y lubricantes"/>
    <n v="400000"/>
    <n v="0"/>
    <n v="400000"/>
    <n v="390000"/>
    <n v="10000"/>
    <n v="0"/>
  </r>
  <r>
    <x v="1"/>
    <x v="2"/>
    <x v="9"/>
    <x v="6"/>
    <x v="6"/>
    <x v="32"/>
    <x v="27"/>
    <s v="04"/>
    <x v="0"/>
    <s v="200-AM-F-20101-CO-04"/>
    <s v="Combustibles y lubricantes"/>
    <n v="720000"/>
    <n v="0"/>
    <n v="720000"/>
    <n v="703000"/>
    <n v="17000"/>
    <n v="0"/>
  </r>
  <r>
    <x v="1"/>
    <x v="2"/>
    <x v="9"/>
    <x v="6"/>
    <x v="6"/>
    <x v="33"/>
    <x v="25"/>
    <s v="04"/>
    <x v="0"/>
    <s v="200-AM-F-20102-CC-04"/>
    <s v="Prod. farmacéuticos y medicinas"/>
    <n v="2500000"/>
    <n v="0"/>
    <n v="2500000"/>
    <n v="2467897.2000000002"/>
    <n v="32102.799999999999"/>
    <n v="0"/>
  </r>
  <r>
    <x v="1"/>
    <x v="2"/>
    <x v="9"/>
    <x v="6"/>
    <x v="6"/>
    <x v="33"/>
    <x v="12"/>
    <s v="04"/>
    <x v="0"/>
    <s v="200-AM-F-20102-CM-04"/>
    <s v="Prod. farmacéuticos y medicinas"/>
    <n v="3000000"/>
    <n v="0"/>
    <n v="3000000"/>
    <n v="2548120.34"/>
    <n v="250000"/>
    <n v="201879.66"/>
  </r>
  <r>
    <x v="1"/>
    <x v="2"/>
    <x v="9"/>
    <x v="6"/>
    <x v="6"/>
    <x v="33"/>
    <x v="12"/>
    <s v="04"/>
    <x v="5"/>
    <s v="200-AM-F-20102-CM-04-M3"/>
    <s v="Prod. farmacéuticos y medicinas"/>
    <n v="0"/>
    <n v="1000000"/>
    <n v="1000000"/>
    <n v="998240.82"/>
    <n v="1759.18"/>
    <n v="0"/>
  </r>
  <r>
    <x v="1"/>
    <x v="2"/>
    <x v="9"/>
    <x v="6"/>
    <x v="6"/>
    <x v="33"/>
    <x v="12"/>
    <s v="04"/>
    <x v="3"/>
    <s v="200-AM-F-20102-CM-04-M5"/>
    <s v="Prod. farmacéuticos y medicinas"/>
    <n v="0"/>
    <n v="1000000"/>
    <n v="1000000"/>
    <n v="985286.47"/>
    <n v="14713.53"/>
    <n v="0"/>
  </r>
  <r>
    <x v="1"/>
    <x v="2"/>
    <x v="9"/>
    <x v="6"/>
    <x v="6"/>
    <x v="33"/>
    <x v="27"/>
    <s v="04"/>
    <x v="0"/>
    <s v="200-AM-F-20102-CO-04"/>
    <s v="Prod. farmacéuticos y medicinas"/>
    <n v="4360000"/>
    <n v="0"/>
    <n v="4360000"/>
    <n v="4175916.58"/>
    <n v="23981.42"/>
    <n v="160102"/>
  </r>
  <r>
    <x v="1"/>
    <x v="2"/>
    <x v="9"/>
    <x v="6"/>
    <x v="6"/>
    <x v="34"/>
    <x v="25"/>
    <s v="04"/>
    <x v="0"/>
    <s v="200-AM-F-20104-CC-04"/>
    <s v="Tintas, pinturas y diluyentes"/>
    <n v="28500"/>
    <n v="0"/>
    <n v="28500"/>
    <n v="0"/>
    <n v="0"/>
    <n v="28500"/>
  </r>
  <r>
    <x v="1"/>
    <x v="2"/>
    <x v="9"/>
    <x v="6"/>
    <x v="6"/>
    <x v="34"/>
    <x v="12"/>
    <s v="04"/>
    <x v="0"/>
    <s v="200-AM-F-20104-CM-04"/>
    <s v="Tintas, pinturas y diluyentes"/>
    <n v="25000"/>
    <n v="0"/>
    <n v="25000"/>
    <n v="0"/>
    <n v="25000"/>
    <n v="0"/>
  </r>
  <r>
    <x v="1"/>
    <x v="2"/>
    <x v="9"/>
    <x v="6"/>
    <x v="6"/>
    <x v="34"/>
    <x v="27"/>
    <s v="04"/>
    <x v="0"/>
    <s v="200-AM-F-20104-CO-04"/>
    <s v="Tintas, pinturas y diluyentes"/>
    <n v="45000"/>
    <n v="0"/>
    <n v="45000"/>
    <n v="0"/>
    <n v="45000"/>
    <n v="0"/>
  </r>
  <r>
    <x v="1"/>
    <x v="2"/>
    <x v="9"/>
    <x v="6"/>
    <x v="6"/>
    <x v="35"/>
    <x v="25"/>
    <s v="04"/>
    <x v="0"/>
    <s v="200-AM-F-20199-CC-04"/>
    <s v="Otros prod. químicos y conexos"/>
    <n v="1980000"/>
    <n v="0"/>
    <n v="1980000"/>
    <n v="808718.4"/>
    <n v="191281.6"/>
    <n v="980000"/>
  </r>
  <r>
    <x v="1"/>
    <x v="2"/>
    <x v="9"/>
    <x v="6"/>
    <x v="6"/>
    <x v="35"/>
    <x v="12"/>
    <s v="04"/>
    <x v="0"/>
    <s v="200-AM-F-20199-CM-04"/>
    <s v="Otros prod. químicos y conexos"/>
    <n v="600000"/>
    <n v="0"/>
    <n v="600000"/>
    <n v="598725.30000000005"/>
    <n v="1274.7"/>
    <n v="0"/>
  </r>
  <r>
    <x v="1"/>
    <x v="2"/>
    <x v="9"/>
    <x v="6"/>
    <x v="6"/>
    <x v="35"/>
    <x v="12"/>
    <s v="04"/>
    <x v="3"/>
    <s v="200-AM-F-20199-CM-04-M5"/>
    <s v="Otros prod. químicos y conexos"/>
    <n v="0"/>
    <n v="300000"/>
    <n v="300000"/>
    <n v="294667.28000000003"/>
    <n v="5332.72"/>
    <n v="0"/>
  </r>
  <r>
    <x v="1"/>
    <x v="2"/>
    <x v="9"/>
    <x v="6"/>
    <x v="6"/>
    <x v="35"/>
    <x v="27"/>
    <s v="04"/>
    <x v="0"/>
    <s v="200-AM-F-20199-CO-04"/>
    <s v="Otros prod. químicos y conexos"/>
    <n v="250000"/>
    <n v="0"/>
    <n v="250000"/>
    <n v="238655.81"/>
    <n v="11344.19"/>
    <n v="0"/>
  </r>
  <r>
    <x v="1"/>
    <x v="2"/>
    <x v="9"/>
    <x v="6"/>
    <x v="6"/>
    <x v="36"/>
    <x v="25"/>
    <s v="04"/>
    <x v="0"/>
    <s v="200-AM-F-20203-CC-04"/>
    <s v="Alimentos y bebidas"/>
    <n v="41000000"/>
    <n v="0"/>
    <n v="41000000"/>
    <n v="27262063"/>
    <n v="10832547"/>
    <n v="2905390"/>
  </r>
  <r>
    <x v="1"/>
    <x v="2"/>
    <x v="9"/>
    <x v="6"/>
    <x v="6"/>
    <x v="36"/>
    <x v="12"/>
    <s v="04"/>
    <x v="0"/>
    <s v="200-AM-F-20203-CM-04"/>
    <s v="Alimentos y bebidas"/>
    <n v="44000000"/>
    <n v="0"/>
    <n v="44000000"/>
    <n v="38608779.149999999"/>
    <n v="2325720.85"/>
    <n v="3065500"/>
  </r>
  <r>
    <x v="1"/>
    <x v="2"/>
    <x v="9"/>
    <x v="6"/>
    <x v="6"/>
    <x v="36"/>
    <x v="12"/>
    <s v="04"/>
    <x v="5"/>
    <s v="200-AM-F-20203-CM-04-M3"/>
    <s v="Alimentos y bebidas"/>
    <n v="0"/>
    <n v="10000000"/>
    <n v="10000000"/>
    <n v="6449407.75"/>
    <n v="1550592.25"/>
    <n v="2000000"/>
  </r>
  <r>
    <x v="1"/>
    <x v="2"/>
    <x v="9"/>
    <x v="6"/>
    <x v="6"/>
    <x v="36"/>
    <x v="27"/>
    <s v="04"/>
    <x v="0"/>
    <s v="200-AM-F-20203-CO-04"/>
    <s v="Alimentos y bebidas"/>
    <n v="50000000"/>
    <n v="0"/>
    <n v="50000000"/>
    <n v="49399998.68"/>
    <n v="600001.31999999995"/>
    <n v="0"/>
  </r>
  <r>
    <x v="1"/>
    <x v="2"/>
    <x v="9"/>
    <x v="6"/>
    <x v="6"/>
    <x v="36"/>
    <x v="28"/>
    <s v="04"/>
    <x v="0"/>
    <s v="200-AM-F-20203-DM-04"/>
    <s v="Alimentos y bebidas"/>
    <n v="2000000"/>
    <n v="0"/>
    <n v="2000000"/>
    <n v="786490"/>
    <n v="400000"/>
    <n v="813510"/>
  </r>
  <r>
    <x v="1"/>
    <x v="2"/>
    <x v="9"/>
    <x v="6"/>
    <x v="6"/>
    <x v="36"/>
    <x v="26"/>
    <s v="04"/>
    <x v="0"/>
    <s v="200-AM-F-20203-VG-04"/>
    <s v="Alimentos y bebidas"/>
    <n v="42000000"/>
    <n v="-42000000"/>
    <n v="0"/>
    <n v="0"/>
    <n v="0"/>
    <n v="0"/>
  </r>
  <r>
    <x v="1"/>
    <x v="2"/>
    <x v="9"/>
    <x v="6"/>
    <x v="6"/>
    <x v="37"/>
    <x v="25"/>
    <s v="04"/>
    <x v="0"/>
    <s v="200-AM-F-20301-CC-04"/>
    <s v="Materiales y productos metálicos"/>
    <n v="500000"/>
    <n v="0"/>
    <n v="500000"/>
    <n v="0"/>
    <n v="0"/>
    <n v="500000"/>
  </r>
  <r>
    <x v="1"/>
    <x v="2"/>
    <x v="9"/>
    <x v="6"/>
    <x v="6"/>
    <x v="37"/>
    <x v="12"/>
    <s v="04"/>
    <x v="0"/>
    <s v="200-AM-F-20301-CM-04"/>
    <s v="Materiales y productos metálicos"/>
    <n v="100000"/>
    <n v="0"/>
    <n v="100000"/>
    <n v="0"/>
    <n v="100000"/>
    <n v="0"/>
  </r>
  <r>
    <x v="1"/>
    <x v="2"/>
    <x v="9"/>
    <x v="6"/>
    <x v="6"/>
    <x v="37"/>
    <x v="27"/>
    <s v="04"/>
    <x v="0"/>
    <s v="200-AM-F-20301-CO-04"/>
    <s v="Materiales y productos metálicos"/>
    <n v="50000"/>
    <n v="0"/>
    <n v="50000"/>
    <n v="0"/>
    <n v="50000"/>
    <n v="0"/>
  </r>
  <r>
    <x v="1"/>
    <x v="2"/>
    <x v="9"/>
    <x v="6"/>
    <x v="6"/>
    <x v="41"/>
    <x v="25"/>
    <s v="04"/>
    <x v="0"/>
    <s v="200-AM-F-20306-CC-04"/>
    <s v="Materiales y prod. de plástico"/>
    <n v="100000"/>
    <n v="0"/>
    <n v="100000"/>
    <n v="0"/>
    <n v="0"/>
    <n v="100000"/>
  </r>
  <r>
    <x v="1"/>
    <x v="2"/>
    <x v="9"/>
    <x v="6"/>
    <x v="6"/>
    <x v="41"/>
    <x v="12"/>
    <s v="04"/>
    <x v="0"/>
    <s v="200-AM-F-20306-CM-04"/>
    <s v="Materiales y prod. de plástico"/>
    <n v="25000"/>
    <n v="0"/>
    <n v="25000"/>
    <n v="16294.6"/>
    <n v="8705.4"/>
    <n v="0"/>
  </r>
  <r>
    <x v="1"/>
    <x v="2"/>
    <x v="9"/>
    <x v="6"/>
    <x v="6"/>
    <x v="41"/>
    <x v="27"/>
    <s v="04"/>
    <x v="0"/>
    <s v="200-AM-F-20306-CO-04"/>
    <s v="Materiales y prod. de plástico"/>
    <n v="50000"/>
    <n v="0"/>
    <n v="50000"/>
    <n v="32589.200000000001"/>
    <n v="17410.8"/>
    <n v="0"/>
  </r>
  <r>
    <x v="1"/>
    <x v="2"/>
    <x v="9"/>
    <x v="6"/>
    <x v="6"/>
    <x v="43"/>
    <x v="25"/>
    <s v="04"/>
    <x v="0"/>
    <s v="200-AM-F-20401-CC-04"/>
    <s v="Herramientas e instrumentos"/>
    <n v="250000"/>
    <n v="0"/>
    <n v="250000"/>
    <n v="245188.42"/>
    <n v="4811.58"/>
    <n v="0"/>
  </r>
  <r>
    <x v="1"/>
    <x v="2"/>
    <x v="9"/>
    <x v="6"/>
    <x v="6"/>
    <x v="43"/>
    <x v="12"/>
    <s v="04"/>
    <x v="0"/>
    <s v="200-AM-F-20401-CM-04"/>
    <s v="Herramientas e instrumentos"/>
    <n v="500000"/>
    <n v="0"/>
    <n v="500000"/>
    <n v="500000"/>
    <n v="0"/>
    <n v="0"/>
  </r>
  <r>
    <x v="1"/>
    <x v="2"/>
    <x v="9"/>
    <x v="6"/>
    <x v="6"/>
    <x v="43"/>
    <x v="12"/>
    <s v="04"/>
    <x v="5"/>
    <s v="200-AM-F-20401-CM-04-M3"/>
    <s v="Herramientas e instrumentos"/>
    <n v="0"/>
    <n v="250000"/>
    <n v="250000"/>
    <n v="248080.41"/>
    <n v="1919.59"/>
    <n v="0"/>
  </r>
  <r>
    <x v="1"/>
    <x v="2"/>
    <x v="9"/>
    <x v="6"/>
    <x v="6"/>
    <x v="43"/>
    <x v="27"/>
    <s v="04"/>
    <x v="0"/>
    <s v="200-AM-F-20401-CO-04"/>
    <s v="Herramientas e instrumentos"/>
    <n v="600000"/>
    <n v="0"/>
    <n v="600000"/>
    <n v="560215.35"/>
    <n v="39784.65"/>
    <n v="0"/>
  </r>
  <r>
    <x v="1"/>
    <x v="2"/>
    <x v="9"/>
    <x v="6"/>
    <x v="6"/>
    <x v="45"/>
    <x v="25"/>
    <s v="04"/>
    <x v="0"/>
    <s v="200-AM-F-29901-CC-04"/>
    <s v="Útiles y mat. de oficina y cómp."/>
    <n v="1500000"/>
    <n v="0"/>
    <n v="1500000"/>
    <n v="988530.6"/>
    <n v="11469.4"/>
    <n v="500000"/>
  </r>
  <r>
    <x v="1"/>
    <x v="2"/>
    <x v="9"/>
    <x v="6"/>
    <x v="6"/>
    <x v="45"/>
    <x v="12"/>
    <s v="04"/>
    <x v="0"/>
    <s v="200-AM-F-29901-CM-04"/>
    <s v="Útiles y mat. de oficina y cómp."/>
    <n v="1500000"/>
    <n v="0"/>
    <n v="1500000"/>
    <n v="671816.5"/>
    <n v="828183.5"/>
    <n v="0"/>
  </r>
  <r>
    <x v="1"/>
    <x v="2"/>
    <x v="9"/>
    <x v="6"/>
    <x v="6"/>
    <x v="45"/>
    <x v="27"/>
    <s v="04"/>
    <x v="0"/>
    <s v="200-AM-F-29901-CO-04"/>
    <s v="Útiles y mat. de oficina y cómp."/>
    <n v="2000000"/>
    <n v="0"/>
    <n v="2000000"/>
    <n v="1928250.9"/>
    <n v="71749.100000000006"/>
    <n v="0"/>
  </r>
  <r>
    <x v="1"/>
    <x v="2"/>
    <x v="9"/>
    <x v="6"/>
    <x v="6"/>
    <x v="47"/>
    <x v="25"/>
    <s v="04"/>
    <x v="0"/>
    <s v="200-AM-F-29903-CC-04"/>
    <s v="Productos de papel, cartón e imp."/>
    <n v="2000000"/>
    <n v="0"/>
    <n v="2000000"/>
    <n v="1764151.16"/>
    <n v="235848.84"/>
    <n v="0"/>
  </r>
  <r>
    <x v="1"/>
    <x v="2"/>
    <x v="9"/>
    <x v="6"/>
    <x v="6"/>
    <x v="47"/>
    <x v="12"/>
    <s v="04"/>
    <x v="0"/>
    <s v="200-AM-F-29903-CM-04"/>
    <s v="Productos de papel, cartón e imp."/>
    <n v="2000000"/>
    <n v="0"/>
    <n v="2000000"/>
    <n v="1516336.49"/>
    <n v="483663.51"/>
    <n v="0"/>
  </r>
  <r>
    <x v="1"/>
    <x v="2"/>
    <x v="9"/>
    <x v="6"/>
    <x v="6"/>
    <x v="47"/>
    <x v="12"/>
    <s v="04"/>
    <x v="5"/>
    <s v="200-AM-F-29903-CM-04-M3"/>
    <s v="Productos de papel, cartón e imp."/>
    <n v="0"/>
    <n v="200000"/>
    <n v="200000"/>
    <n v="120159.9"/>
    <n v="79840.100000000006"/>
    <n v="0"/>
  </r>
  <r>
    <x v="1"/>
    <x v="2"/>
    <x v="9"/>
    <x v="6"/>
    <x v="6"/>
    <x v="47"/>
    <x v="27"/>
    <s v="04"/>
    <x v="0"/>
    <s v="200-AM-F-29903-CO-04"/>
    <s v="Productos de papel, cartón e imp."/>
    <n v="1300000"/>
    <n v="0"/>
    <n v="1300000"/>
    <n v="1276290.6299999999"/>
    <n v="23709.37"/>
    <n v="0"/>
  </r>
  <r>
    <x v="1"/>
    <x v="2"/>
    <x v="9"/>
    <x v="6"/>
    <x v="6"/>
    <x v="47"/>
    <x v="28"/>
    <s v="04"/>
    <x v="0"/>
    <s v="200-AM-F-29903-DM-04"/>
    <s v="Productos de papel, cartón e imp."/>
    <n v="500000"/>
    <n v="0"/>
    <n v="500000"/>
    <n v="499330.05"/>
    <n v="669.95"/>
    <n v="0"/>
  </r>
  <r>
    <x v="1"/>
    <x v="2"/>
    <x v="9"/>
    <x v="6"/>
    <x v="6"/>
    <x v="48"/>
    <x v="25"/>
    <s v="04"/>
    <x v="0"/>
    <s v="200-AM-F-29904-CC-04"/>
    <s v="Textiles y vestuario"/>
    <n v="26000000"/>
    <n v="0"/>
    <n v="26000000"/>
    <n v="17009945.010000002"/>
    <n v="8380974.5199999996"/>
    <n v="609080.47"/>
  </r>
  <r>
    <x v="1"/>
    <x v="2"/>
    <x v="9"/>
    <x v="6"/>
    <x v="6"/>
    <x v="48"/>
    <x v="12"/>
    <s v="04"/>
    <x v="0"/>
    <s v="200-AM-F-29904-CM-04"/>
    <s v="Textiles y vestuario"/>
    <n v="18000000"/>
    <n v="-5000000"/>
    <n v="13000000"/>
    <n v="9453157.6400000006"/>
    <n v="3546842.36"/>
    <n v="0"/>
  </r>
  <r>
    <x v="1"/>
    <x v="2"/>
    <x v="9"/>
    <x v="6"/>
    <x v="6"/>
    <x v="48"/>
    <x v="12"/>
    <s v="04"/>
    <x v="5"/>
    <s v="200-AM-F-29904-CM-04-M3"/>
    <s v="Textiles y vestuario"/>
    <n v="0"/>
    <n v="5500000"/>
    <n v="5500000"/>
    <n v="0"/>
    <n v="5500000"/>
    <n v="0"/>
  </r>
  <r>
    <x v="1"/>
    <x v="2"/>
    <x v="9"/>
    <x v="6"/>
    <x v="6"/>
    <x v="48"/>
    <x v="27"/>
    <s v="04"/>
    <x v="0"/>
    <s v="200-AM-F-29904-CO-04"/>
    <s v="Textiles y vestuario"/>
    <n v="20000000"/>
    <n v="0"/>
    <n v="20000000"/>
    <n v="20000000"/>
    <n v="0"/>
    <n v="0"/>
  </r>
  <r>
    <x v="1"/>
    <x v="2"/>
    <x v="9"/>
    <x v="6"/>
    <x v="6"/>
    <x v="48"/>
    <x v="28"/>
    <s v="04"/>
    <x v="0"/>
    <s v="200-AM-F-29904-DM-04"/>
    <s v="Textiles y vestuario"/>
    <n v="300000"/>
    <n v="0"/>
    <n v="300000"/>
    <n v="0"/>
    <n v="300000"/>
    <n v="0"/>
  </r>
  <r>
    <x v="1"/>
    <x v="2"/>
    <x v="9"/>
    <x v="6"/>
    <x v="6"/>
    <x v="49"/>
    <x v="25"/>
    <s v="04"/>
    <x v="0"/>
    <s v="200-AM-F-29905-CC-04"/>
    <s v="Útiles y materiales de limpieza"/>
    <n v="2500000"/>
    <n v="0"/>
    <n v="2500000"/>
    <n v="2462205.89"/>
    <n v="37535.629999999997"/>
    <n v="258.48"/>
  </r>
  <r>
    <x v="1"/>
    <x v="2"/>
    <x v="9"/>
    <x v="6"/>
    <x v="6"/>
    <x v="49"/>
    <x v="12"/>
    <s v="04"/>
    <x v="0"/>
    <s v="200-AM-F-29905-CM-04"/>
    <s v="Útiles y materiales de limpieza"/>
    <n v="4300000"/>
    <n v="0"/>
    <n v="4300000"/>
    <n v="4300000"/>
    <n v="0"/>
    <n v="0"/>
  </r>
  <r>
    <x v="1"/>
    <x v="2"/>
    <x v="9"/>
    <x v="6"/>
    <x v="6"/>
    <x v="49"/>
    <x v="12"/>
    <s v="04"/>
    <x v="5"/>
    <s v="200-AM-F-29905-CM-04-M3"/>
    <s v="Útiles y materiales de limpieza"/>
    <n v="0"/>
    <n v="600000"/>
    <n v="600000"/>
    <n v="599455.06999999995"/>
    <n v="544.92999999999995"/>
    <n v="0"/>
  </r>
  <r>
    <x v="1"/>
    <x v="2"/>
    <x v="9"/>
    <x v="6"/>
    <x v="6"/>
    <x v="49"/>
    <x v="27"/>
    <s v="04"/>
    <x v="0"/>
    <s v="200-AM-F-29905-CO-04"/>
    <s v="Útiles y materiales de limpieza"/>
    <n v="2500000"/>
    <n v="0"/>
    <n v="2500000"/>
    <n v="2470592.73"/>
    <n v="29407.27"/>
    <n v="0"/>
  </r>
  <r>
    <x v="1"/>
    <x v="2"/>
    <x v="9"/>
    <x v="6"/>
    <x v="6"/>
    <x v="50"/>
    <x v="25"/>
    <s v="04"/>
    <x v="0"/>
    <s v="200-AM-F-29906-CC-04"/>
    <s v="Útiles y mat. de resguardo y seg."/>
    <n v="25000"/>
    <n v="0"/>
    <n v="25000"/>
    <n v="22306.2"/>
    <n v="2693.8"/>
    <n v="0"/>
  </r>
  <r>
    <x v="1"/>
    <x v="2"/>
    <x v="9"/>
    <x v="6"/>
    <x v="6"/>
    <x v="50"/>
    <x v="12"/>
    <s v="04"/>
    <x v="0"/>
    <s v="200-AM-F-29906-CM-04"/>
    <s v="Útiles y mat. de resguardo y seg."/>
    <n v="50000"/>
    <n v="0"/>
    <n v="50000"/>
    <n v="44691.5"/>
    <n v="0"/>
    <n v="5308.5"/>
  </r>
  <r>
    <x v="1"/>
    <x v="2"/>
    <x v="9"/>
    <x v="6"/>
    <x v="6"/>
    <x v="50"/>
    <x v="27"/>
    <s v="04"/>
    <x v="0"/>
    <s v="200-AM-F-29906-CO-04"/>
    <s v="Útiles y mat. de resguardo y seg."/>
    <n v="60000"/>
    <n v="0"/>
    <n v="60000"/>
    <n v="44651.95"/>
    <n v="15348.05"/>
    <n v="0"/>
  </r>
  <r>
    <x v="1"/>
    <x v="2"/>
    <x v="9"/>
    <x v="6"/>
    <x v="6"/>
    <x v="51"/>
    <x v="25"/>
    <s v="04"/>
    <x v="0"/>
    <s v="200-AM-F-29907-CC-04"/>
    <s v="Útiles y materiales de cocina y c."/>
    <n v="1000000"/>
    <n v="0"/>
    <n v="1000000"/>
    <n v="997294.59"/>
    <n v="2705.41"/>
    <n v="0"/>
  </r>
  <r>
    <x v="1"/>
    <x v="2"/>
    <x v="9"/>
    <x v="6"/>
    <x v="6"/>
    <x v="51"/>
    <x v="12"/>
    <s v="04"/>
    <x v="0"/>
    <s v="200-AM-F-29907-CM-04"/>
    <s v="Útiles y materiales de cocina y c."/>
    <n v="1000000"/>
    <n v="0"/>
    <n v="1000000"/>
    <n v="1000000"/>
    <n v="0"/>
    <n v="0"/>
  </r>
  <r>
    <x v="1"/>
    <x v="2"/>
    <x v="9"/>
    <x v="6"/>
    <x v="6"/>
    <x v="51"/>
    <x v="12"/>
    <s v="04"/>
    <x v="5"/>
    <s v="200-AM-F-29907-CM-04-M3"/>
    <s v="Útiles y materiales de cocina y c."/>
    <n v="0"/>
    <n v="150000"/>
    <n v="150000"/>
    <n v="150000"/>
    <n v="0"/>
    <n v="0"/>
  </r>
  <r>
    <x v="1"/>
    <x v="2"/>
    <x v="9"/>
    <x v="6"/>
    <x v="6"/>
    <x v="51"/>
    <x v="27"/>
    <s v="04"/>
    <x v="0"/>
    <s v="200-AM-F-29907-CO-04"/>
    <s v="Útiles y materiales de cocina y c."/>
    <n v="2000000"/>
    <n v="0"/>
    <n v="2000000"/>
    <n v="1494391.03"/>
    <n v="505608.97"/>
    <n v="0"/>
  </r>
  <r>
    <x v="1"/>
    <x v="2"/>
    <x v="9"/>
    <x v="6"/>
    <x v="6"/>
    <x v="52"/>
    <x v="25"/>
    <s v="04"/>
    <x v="0"/>
    <s v="200-AM-F-29999-CC-04"/>
    <s v="Otros útiles, materiales y sumin."/>
    <n v="5250000"/>
    <n v="0"/>
    <n v="5250000"/>
    <n v="4314400.38"/>
    <n v="935599.62"/>
    <n v="0"/>
  </r>
  <r>
    <x v="1"/>
    <x v="2"/>
    <x v="9"/>
    <x v="6"/>
    <x v="6"/>
    <x v="52"/>
    <x v="12"/>
    <s v="04"/>
    <x v="0"/>
    <s v="200-AM-F-29999-CM-04"/>
    <s v="Otros útiles, materiales y sumin."/>
    <n v="7000000"/>
    <n v="0"/>
    <n v="7000000"/>
    <n v="5221929.0999999996"/>
    <n v="1778070.9"/>
    <n v="0"/>
  </r>
  <r>
    <x v="1"/>
    <x v="2"/>
    <x v="9"/>
    <x v="6"/>
    <x v="6"/>
    <x v="52"/>
    <x v="12"/>
    <s v="04"/>
    <x v="5"/>
    <s v="200-AM-F-29999-CM-04-M3"/>
    <s v="Otros útiles, materiales y sumin."/>
    <n v="0"/>
    <n v="1000000"/>
    <n v="1000000"/>
    <n v="497074.71"/>
    <n v="502925.29"/>
    <n v="0"/>
  </r>
  <r>
    <x v="1"/>
    <x v="2"/>
    <x v="9"/>
    <x v="6"/>
    <x v="6"/>
    <x v="52"/>
    <x v="27"/>
    <s v="04"/>
    <x v="0"/>
    <s v="200-AM-F-29999-CO-04"/>
    <s v="Otros útiles, materiales y sumin."/>
    <n v="6800000"/>
    <n v="0"/>
    <n v="6800000"/>
    <n v="5981355.6399999997"/>
    <n v="178000"/>
    <n v="640644.36"/>
  </r>
  <r>
    <x v="1"/>
    <x v="4"/>
    <x v="9"/>
    <x v="6"/>
    <x v="6"/>
    <x v="96"/>
    <x v="25"/>
    <s v="04"/>
    <x v="0"/>
    <s v="200-AM-F-60299-CC-04"/>
    <s v="Otras transferencias a personas"/>
    <n v="600000"/>
    <n v="-500000"/>
    <n v="100000"/>
    <n v="0"/>
    <n v="0"/>
    <n v="100000"/>
  </r>
  <r>
    <x v="1"/>
    <x v="4"/>
    <x v="9"/>
    <x v="6"/>
    <x v="6"/>
    <x v="96"/>
    <x v="12"/>
    <s v="04"/>
    <x v="0"/>
    <s v="200-AM-F-60299-CM-04"/>
    <s v="Otras transferencias a personas"/>
    <n v="2800000"/>
    <n v="-1000000"/>
    <n v="1800000"/>
    <n v="0"/>
    <n v="195000"/>
    <n v="1605000"/>
  </r>
  <r>
    <x v="1"/>
    <x v="4"/>
    <x v="9"/>
    <x v="6"/>
    <x v="6"/>
    <x v="96"/>
    <x v="27"/>
    <s v="04"/>
    <x v="0"/>
    <s v="200-AM-F-60299-CO-04"/>
    <s v="Otras transferencias a personas"/>
    <n v="1500000"/>
    <n v="-1000000"/>
    <n v="500000"/>
    <n v="0"/>
    <n v="0"/>
    <n v="500000"/>
  </r>
  <r>
    <x v="1"/>
    <x v="1"/>
    <x v="9"/>
    <x v="4"/>
    <x v="4"/>
    <x v="17"/>
    <x v="28"/>
    <s v="01"/>
    <x v="2"/>
    <s v="200-AM-G-10404-DM-01-M1"/>
    <s v="Serv. en ciencias económ. y soc."/>
    <n v="0"/>
    <n v="9347360"/>
    <n v="9347360"/>
    <n v="9347360"/>
    <n v="0"/>
    <n v="0"/>
  </r>
  <r>
    <x v="1"/>
    <x v="1"/>
    <x v="9"/>
    <x v="4"/>
    <x v="4"/>
    <x v="20"/>
    <x v="25"/>
    <s v="01"/>
    <x v="0"/>
    <s v="200-AM-G-10501-CC-01"/>
    <s v="Transporte dentro del país"/>
    <n v="500000"/>
    <n v="0"/>
    <n v="500000"/>
    <n v="0"/>
    <n v="0"/>
    <n v="500000"/>
  </r>
  <r>
    <x v="1"/>
    <x v="1"/>
    <x v="9"/>
    <x v="4"/>
    <x v="4"/>
    <x v="20"/>
    <x v="26"/>
    <s v="01"/>
    <x v="0"/>
    <s v="200-AM-G-10501-VG-01"/>
    <s v="Transporte dentro del país"/>
    <n v="500000"/>
    <n v="-241470"/>
    <n v="258530"/>
    <n v="17060"/>
    <n v="0"/>
    <n v="241470"/>
  </r>
  <r>
    <x v="1"/>
    <x v="1"/>
    <x v="9"/>
    <x v="4"/>
    <x v="4"/>
    <x v="21"/>
    <x v="25"/>
    <s v="01"/>
    <x v="0"/>
    <s v="200-AM-G-10502-CC-01"/>
    <s v="Viáticos dentro del país"/>
    <n v="750000"/>
    <n v="0"/>
    <n v="750000"/>
    <n v="0"/>
    <n v="0"/>
    <n v="750000"/>
  </r>
  <r>
    <x v="1"/>
    <x v="1"/>
    <x v="9"/>
    <x v="4"/>
    <x v="4"/>
    <x v="23"/>
    <x v="25"/>
    <s v="01"/>
    <x v="0"/>
    <s v="200-AM-G-10701-CC-01"/>
    <s v="Actividades de capacitación"/>
    <n v="18900000"/>
    <n v="-9.86"/>
    <n v="18899990.140000001"/>
    <n v="4819221.05"/>
    <n v="2450966.9"/>
    <n v="11629802.189999999"/>
  </r>
  <r>
    <x v="1"/>
    <x v="1"/>
    <x v="9"/>
    <x v="4"/>
    <x v="4"/>
    <x v="23"/>
    <x v="12"/>
    <s v="01"/>
    <x v="0"/>
    <s v="200-AM-G-10701-CM-01"/>
    <s v="Actividades de capacitación"/>
    <n v="18900000"/>
    <n v="-6800000"/>
    <n v="12100000"/>
    <n v="6243288.8499999996"/>
    <n v="2728169.35"/>
    <n v="3128541.8"/>
  </r>
  <r>
    <x v="1"/>
    <x v="1"/>
    <x v="9"/>
    <x v="4"/>
    <x v="4"/>
    <x v="23"/>
    <x v="27"/>
    <s v="01"/>
    <x v="0"/>
    <s v="200-AM-G-10701-CO-01"/>
    <s v="Actividades de capacitación"/>
    <n v="26460000"/>
    <n v="0"/>
    <n v="26460000"/>
    <n v="8915144.2400000002"/>
    <n v="12448797.84"/>
    <n v="5096057.92"/>
  </r>
  <r>
    <x v="1"/>
    <x v="1"/>
    <x v="9"/>
    <x v="4"/>
    <x v="4"/>
    <x v="23"/>
    <x v="28"/>
    <s v="01"/>
    <x v="0"/>
    <s v="200-AM-G-10701-DM-01"/>
    <s v="Actividades de capacitación"/>
    <n v="9450000"/>
    <n v="-7300000"/>
    <n v="2150000"/>
    <n v="928200"/>
    <n v="0"/>
    <n v="1221800"/>
  </r>
  <r>
    <x v="1"/>
    <x v="1"/>
    <x v="9"/>
    <x v="4"/>
    <x v="4"/>
    <x v="23"/>
    <x v="28"/>
    <s v="04"/>
    <x v="0"/>
    <s v="200-AM-G-10701-DM-04"/>
    <s v="Actividades de capacitación"/>
    <n v="680000"/>
    <n v="0"/>
    <n v="680000"/>
    <n v="0"/>
    <n v="340000"/>
    <n v="340000"/>
  </r>
  <r>
    <x v="1"/>
    <x v="1"/>
    <x v="9"/>
    <x v="4"/>
    <x v="4"/>
    <x v="23"/>
    <x v="28"/>
    <s v="06"/>
    <x v="0"/>
    <s v="200-AM-G-10701-DM-06"/>
    <s v="Actividades de capacitación"/>
    <n v="340000"/>
    <n v="-340000"/>
    <n v="0"/>
    <n v="0"/>
    <n v="0"/>
    <n v="0"/>
  </r>
  <r>
    <x v="1"/>
    <x v="1"/>
    <x v="9"/>
    <x v="4"/>
    <x v="4"/>
    <x v="23"/>
    <x v="26"/>
    <s v="01"/>
    <x v="0"/>
    <s v="200-AM-G-10701-VG-01"/>
    <s v="Actividades de capacitación"/>
    <n v="1800000"/>
    <n v="-1800000"/>
    <n v="0"/>
    <n v="0"/>
    <n v="0"/>
    <n v="0"/>
  </r>
  <r>
    <x v="1"/>
    <x v="1"/>
    <x v="9"/>
    <x v="4"/>
    <x v="4"/>
    <x v="23"/>
    <x v="26"/>
    <s v="04"/>
    <x v="0"/>
    <s v="200-AM-G-10701-VG-04"/>
    <s v="Actividades de capacitación"/>
    <n v="550000"/>
    <n v="-550000"/>
    <n v="0"/>
    <n v="0"/>
    <n v="0"/>
    <n v="0"/>
  </r>
  <r>
    <x v="1"/>
    <x v="1"/>
    <x v="9"/>
    <x v="7"/>
    <x v="7"/>
    <x v="17"/>
    <x v="26"/>
    <s v="01"/>
    <x v="0"/>
    <s v="200-AM-H-10404-VG-01"/>
    <s v="Serv. en ciencias económ. y soc."/>
    <n v="470000000"/>
    <n v="-454774026"/>
    <n v="15225974"/>
    <n v="13815900"/>
    <n v="1410074"/>
    <n v="0"/>
  </r>
  <r>
    <x v="1"/>
    <x v="1"/>
    <x v="9"/>
    <x v="7"/>
    <x v="7"/>
    <x v="58"/>
    <x v="26"/>
    <s v="01"/>
    <x v="0"/>
    <s v="200-AM-H-10702-VG-01"/>
    <s v="Activ. protocolarias y sociales"/>
    <n v="40000000"/>
    <n v="-20000000"/>
    <n v="20000000"/>
    <n v="6488634.5899999999"/>
    <n v="0.02"/>
    <n v="13511365.390000001"/>
  </r>
  <r>
    <x v="1"/>
    <x v="1"/>
    <x v="2"/>
    <x v="7"/>
    <x v="7"/>
    <x v="10"/>
    <x v="6"/>
    <s v="01"/>
    <x v="0"/>
    <s v="200-CS-H-10301-PC-01"/>
    <s v="Información"/>
    <n v="376350000"/>
    <n v="-47000000"/>
    <n v="329350000"/>
    <n v="157748370.28999999"/>
    <n v="14829518.380000001"/>
    <n v="156772111.33000001"/>
  </r>
  <r>
    <x v="1"/>
    <x v="1"/>
    <x v="2"/>
    <x v="7"/>
    <x v="7"/>
    <x v="10"/>
    <x v="6"/>
    <s v="01"/>
    <x v="2"/>
    <s v="200-CS-H-10301-PC-01-M1"/>
    <s v="Información"/>
    <n v="0"/>
    <n v="80000000"/>
    <n v="80000000"/>
    <n v="0"/>
    <n v="0"/>
    <n v="80000000"/>
  </r>
  <r>
    <x v="1"/>
    <x v="1"/>
    <x v="2"/>
    <x v="7"/>
    <x v="7"/>
    <x v="17"/>
    <x v="6"/>
    <s v="01"/>
    <x v="0"/>
    <s v="200-CS-H-10404-PC-01"/>
    <s v="Serv. en ciencias económ. y soc."/>
    <n v="3600000"/>
    <n v="0"/>
    <n v="3600000"/>
    <n v="3122509.67"/>
    <n v="477490.33"/>
    <n v="0"/>
  </r>
  <r>
    <x v="1"/>
    <x v="1"/>
    <x v="2"/>
    <x v="7"/>
    <x v="7"/>
    <x v="27"/>
    <x v="6"/>
    <s v="01"/>
    <x v="2"/>
    <s v="200-CS-H-10808-PC-01-M1"/>
    <s v="Mant. y rep. de eq. de cómp. y SI"/>
    <n v="0"/>
    <n v="13135000"/>
    <n v="13135000"/>
    <n v="11563907.84"/>
    <n v="1438783.16"/>
    <n v="132309"/>
  </r>
  <r>
    <x v="1"/>
    <x v="2"/>
    <x v="2"/>
    <x v="7"/>
    <x v="7"/>
    <x v="44"/>
    <x v="6"/>
    <s v="01"/>
    <x v="3"/>
    <s v="200-CS-H-20402-PC-01-M5"/>
    <s v="Repuestos y accesorios"/>
    <n v="0"/>
    <n v="1800000"/>
    <n v="1800000"/>
    <n v="0"/>
    <n v="0"/>
    <n v="1800000"/>
  </r>
  <r>
    <x v="1"/>
    <x v="1"/>
    <x v="3"/>
    <x v="0"/>
    <x v="0"/>
    <x v="19"/>
    <x v="11"/>
    <s v="07"/>
    <x v="4"/>
    <s v="200-DP-A-10499-DA-07-M2"/>
    <s v="Otros servicios de gestión y apoyo"/>
    <n v="0"/>
    <n v="50000000"/>
    <n v="50000000"/>
    <n v="0"/>
    <n v="50000000"/>
    <n v="0"/>
  </r>
  <r>
    <x v="1"/>
    <x v="1"/>
    <x v="3"/>
    <x v="0"/>
    <x v="0"/>
    <x v="19"/>
    <x v="11"/>
    <s v="07"/>
    <x v="5"/>
    <s v="200-DP-A-10499-DA-07-M3"/>
    <s v="Otros servicios de gestión y apoyo"/>
    <n v="0"/>
    <n v="19000000"/>
    <n v="19000000"/>
    <n v="1526660.51"/>
    <n v="17473339.489999998"/>
    <n v="0"/>
  </r>
  <r>
    <x v="1"/>
    <x v="4"/>
    <x v="3"/>
    <x v="0"/>
    <x v="0"/>
    <x v="69"/>
    <x v="0"/>
    <s v="10"/>
    <x v="0"/>
    <s v="200-DP-A-60301-RH-10"/>
    <s v="Prestaciones legales"/>
    <n v="45867391"/>
    <n v="0"/>
    <n v="45867391"/>
    <n v="17328194.780000001"/>
    <n v="0.6"/>
    <n v="28539195.620000001"/>
  </r>
  <r>
    <x v="1"/>
    <x v="0"/>
    <x v="3"/>
    <x v="2"/>
    <x v="2"/>
    <x v="71"/>
    <x v="0"/>
    <s v="10"/>
    <x v="0"/>
    <s v="200-DP-E-00101-RH-10"/>
    <s v="Sueldos para Cargos Fijos"/>
    <n v="1109186992"/>
    <n v="0"/>
    <n v="1109186992"/>
    <n v="1109186992"/>
    <n v="0"/>
    <n v="0"/>
  </r>
  <r>
    <x v="1"/>
    <x v="0"/>
    <x v="3"/>
    <x v="2"/>
    <x v="2"/>
    <x v="71"/>
    <x v="0"/>
    <s v="10"/>
    <x v="2"/>
    <s v="200-DP-E-00101-RH-10-M1"/>
    <s v="Sueldos para Cargos Fijos"/>
    <n v="0"/>
    <n v="63230201"/>
    <n v="63230201"/>
    <n v="63230201"/>
    <n v="0"/>
    <n v="0"/>
  </r>
  <r>
    <x v="1"/>
    <x v="0"/>
    <x v="3"/>
    <x v="2"/>
    <x v="2"/>
    <x v="71"/>
    <x v="0"/>
    <s v="10"/>
    <x v="3"/>
    <s v="200-DP-E-00101-RH-10-M5"/>
    <s v="Sueldos para Cargos Fijos"/>
    <n v="0"/>
    <n v="87173619.670000002"/>
    <n v="87173619.670000002"/>
    <n v="78917233.849999994"/>
    <n v="0"/>
    <n v="8256385.8200000003"/>
  </r>
  <r>
    <x v="1"/>
    <x v="0"/>
    <x v="3"/>
    <x v="2"/>
    <x v="2"/>
    <x v="72"/>
    <x v="0"/>
    <s v="10"/>
    <x v="0"/>
    <s v="200-DP-E-00103-RH-10"/>
    <s v="Servicios Especiales"/>
    <n v="320999439"/>
    <n v="-157196650.66999999"/>
    <n v="163802788.33000001"/>
    <n v="161354521.66"/>
    <n v="0"/>
    <n v="2448266.67"/>
  </r>
  <r>
    <x v="1"/>
    <x v="0"/>
    <x v="3"/>
    <x v="2"/>
    <x v="2"/>
    <x v="73"/>
    <x v="0"/>
    <s v="10"/>
    <x v="0"/>
    <s v="200-DP-E-00105-RH-10"/>
    <s v="Suplencias"/>
    <n v="45000000"/>
    <n v="0"/>
    <n v="45000000"/>
    <n v="44565110.039999999"/>
    <n v="0"/>
    <n v="434889.96"/>
  </r>
  <r>
    <x v="1"/>
    <x v="0"/>
    <x v="3"/>
    <x v="2"/>
    <x v="2"/>
    <x v="73"/>
    <x v="0"/>
    <s v="10"/>
    <x v="3"/>
    <s v="200-DP-E-00105-RH-10-M5"/>
    <s v="Suplencias"/>
    <n v="0"/>
    <n v="7000000"/>
    <n v="7000000"/>
    <n v="1652480"/>
    <n v="0"/>
    <n v="5347520"/>
  </r>
  <r>
    <x v="1"/>
    <x v="0"/>
    <x v="3"/>
    <x v="2"/>
    <x v="2"/>
    <x v="74"/>
    <x v="0"/>
    <s v="10"/>
    <x v="0"/>
    <s v="200-DP-E-00201-RH-10"/>
    <s v="Tiempo Extraordinario"/>
    <n v="4000000"/>
    <n v="-4.33"/>
    <n v="3999995.67"/>
    <n v="2721821.21"/>
    <n v="305901.93"/>
    <n v="972272.53"/>
  </r>
  <r>
    <x v="1"/>
    <x v="0"/>
    <x v="3"/>
    <x v="2"/>
    <x v="2"/>
    <x v="74"/>
    <x v="0"/>
    <s v="10"/>
    <x v="3"/>
    <s v="200-DP-E-00201-RH-10-M5"/>
    <s v="Tiempo Extraordinario"/>
    <n v="0"/>
    <n v="4000000"/>
    <n v="4000000"/>
    <n v="3869000"/>
    <n v="131000"/>
    <n v="0"/>
  </r>
  <r>
    <x v="1"/>
    <x v="0"/>
    <x v="3"/>
    <x v="2"/>
    <x v="2"/>
    <x v="74"/>
    <x v="0"/>
    <s v="10"/>
    <x v="1"/>
    <s v="200-DP-E-00201-RH-10-M6"/>
    <s v="Tiempo Extraordinario"/>
    <n v="0"/>
    <n v="1500004.33"/>
    <n v="1500004.33"/>
    <n v="1376795.11"/>
    <n v="18265"/>
    <n v="104944.22"/>
  </r>
  <r>
    <x v="1"/>
    <x v="0"/>
    <x v="3"/>
    <x v="2"/>
    <x v="2"/>
    <x v="75"/>
    <x v="0"/>
    <s v="10"/>
    <x v="0"/>
    <s v="200-DP-E-00202-RH-10"/>
    <s v="Recargo de funciones"/>
    <n v="3000000"/>
    <n v="0"/>
    <n v="3000000"/>
    <n v="208107"/>
    <n v="0"/>
    <n v="2791893"/>
  </r>
  <r>
    <x v="1"/>
    <x v="0"/>
    <x v="3"/>
    <x v="2"/>
    <x v="2"/>
    <x v="97"/>
    <x v="0"/>
    <s v="10"/>
    <x v="0"/>
    <s v="200-DP-E-00203-RH-10"/>
    <s v="Disponibilidad laboral"/>
    <n v="23034036"/>
    <n v="0"/>
    <n v="23034036"/>
    <n v="10385317.02"/>
    <n v="0"/>
    <n v="12648718.98"/>
  </r>
  <r>
    <x v="1"/>
    <x v="0"/>
    <x v="3"/>
    <x v="2"/>
    <x v="2"/>
    <x v="76"/>
    <x v="0"/>
    <s v="10"/>
    <x v="0"/>
    <s v="200-DP-E-00301-RH-10"/>
    <s v="Retribución por años servidos"/>
    <n v="304428183"/>
    <n v="-30500000"/>
    <n v="273928183"/>
    <n v="273928183"/>
    <n v="0"/>
    <n v="0"/>
  </r>
  <r>
    <x v="1"/>
    <x v="0"/>
    <x v="3"/>
    <x v="2"/>
    <x v="2"/>
    <x v="76"/>
    <x v="0"/>
    <s v="10"/>
    <x v="2"/>
    <s v="200-DP-E-00301-RH-10-M1"/>
    <s v="Retribución por años servidos"/>
    <n v="0"/>
    <n v="20323439"/>
    <n v="20323439"/>
    <n v="20323439"/>
    <n v="0"/>
    <n v="0"/>
  </r>
  <r>
    <x v="1"/>
    <x v="0"/>
    <x v="3"/>
    <x v="2"/>
    <x v="2"/>
    <x v="77"/>
    <x v="0"/>
    <s v="10"/>
    <x v="0"/>
    <s v="200-DP-E-00302-RH-10"/>
    <s v="Restricción al ejer. lib. de la pro"/>
    <n v="725316233"/>
    <n v="-59000000"/>
    <n v="666316233"/>
    <n v="661196710.15999997"/>
    <n v="0"/>
    <n v="5119522.84"/>
  </r>
  <r>
    <x v="1"/>
    <x v="0"/>
    <x v="3"/>
    <x v="2"/>
    <x v="2"/>
    <x v="77"/>
    <x v="0"/>
    <s v="10"/>
    <x v="2"/>
    <s v="200-DP-E-00302-RH-10-M1"/>
    <s v="Restricción al ejer.lib. de la prof"/>
    <n v="0"/>
    <n v="18263943"/>
    <n v="18263943"/>
    <n v="0"/>
    <n v="0"/>
    <n v="18263943"/>
  </r>
  <r>
    <x v="1"/>
    <x v="0"/>
    <x v="3"/>
    <x v="2"/>
    <x v="2"/>
    <x v="78"/>
    <x v="0"/>
    <s v="10"/>
    <x v="0"/>
    <s v="200-DP-E-00303-RH-10"/>
    <s v="Décimo tercer mes"/>
    <n v="242464777"/>
    <n v="0"/>
    <n v="242464777"/>
    <n v="232525632.19999999"/>
    <n v="0"/>
    <n v="9939144.8000000007"/>
  </r>
  <r>
    <x v="1"/>
    <x v="0"/>
    <x v="3"/>
    <x v="2"/>
    <x v="2"/>
    <x v="78"/>
    <x v="0"/>
    <s v="10"/>
    <x v="2"/>
    <s v="200-DP-E-00303-RH-10-M1"/>
    <s v="Décimo tercer mes"/>
    <n v="0"/>
    <n v="7309432"/>
    <n v="7309432"/>
    <n v="0"/>
    <n v="0"/>
    <n v="7309432"/>
  </r>
  <r>
    <x v="1"/>
    <x v="0"/>
    <x v="3"/>
    <x v="2"/>
    <x v="2"/>
    <x v="79"/>
    <x v="0"/>
    <s v="10"/>
    <x v="0"/>
    <s v="200-DP-E-00304-RH-10"/>
    <s v="Salario Escolar"/>
    <n v="224085393"/>
    <n v="0"/>
    <n v="224085393"/>
    <n v="218809243.37"/>
    <n v="0"/>
    <n v="5276149.63"/>
  </r>
  <r>
    <x v="1"/>
    <x v="0"/>
    <x v="3"/>
    <x v="2"/>
    <x v="2"/>
    <x v="79"/>
    <x v="0"/>
    <s v="10"/>
    <x v="2"/>
    <s v="200-DP-E-00304-RH-10-M1"/>
    <s v="Salario Escolar"/>
    <n v="0"/>
    <n v="6743011"/>
    <n v="6743011"/>
    <n v="0"/>
    <n v="0"/>
    <n v="6743011"/>
  </r>
  <r>
    <x v="1"/>
    <x v="0"/>
    <x v="3"/>
    <x v="2"/>
    <x v="2"/>
    <x v="80"/>
    <x v="0"/>
    <s v="10"/>
    <x v="0"/>
    <s v="200-DP-E-00399-RH-10"/>
    <s v="Otros Incentivos (carrera-zonaje)"/>
    <n v="203154300"/>
    <n v="-22500000"/>
    <n v="180654300"/>
    <n v="177681615.38999999"/>
    <n v="0"/>
    <n v="2972684.61"/>
  </r>
  <r>
    <x v="1"/>
    <x v="0"/>
    <x v="3"/>
    <x v="2"/>
    <x v="2"/>
    <x v="80"/>
    <x v="0"/>
    <s v="10"/>
    <x v="2"/>
    <s v="200-DP-E-00399-RH-10-M1"/>
    <s v="Otros Incentivos (carrera-zonaje)"/>
    <n v="0"/>
    <n v="9153953"/>
    <n v="9153953"/>
    <n v="7246758.7300000004"/>
    <n v="0"/>
    <n v="1907194.27"/>
  </r>
  <r>
    <x v="1"/>
    <x v="0"/>
    <x v="3"/>
    <x v="2"/>
    <x v="2"/>
    <x v="81"/>
    <x v="0"/>
    <s v="10"/>
    <x v="0"/>
    <s v="200-DP-E-00401-RH-10"/>
    <s v="Cont. Pat. al Seguro de S.  de CCSS"/>
    <n v="270224806"/>
    <n v="0"/>
    <n v="270224806"/>
    <n v="262896634.77000001"/>
    <n v="0"/>
    <n v="7328171.2300000004"/>
  </r>
  <r>
    <x v="1"/>
    <x v="0"/>
    <x v="3"/>
    <x v="2"/>
    <x v="2"/>
    <x v="81"/>
    <x v="0"/>
    <s v="10"/>
    <x v="2"/>
    <s v="200-DP-E-00401-RH-10-M1"/>
    <s v="Cont.Pat. al Seguro de S. de CCSS"/>
    <n v="0"/>
    <n v="8111465"/>
    <n v="8111465"/>
    <n v="24.98"/>
    <n v="0"/>
    <n v="8111440.0199999996"/>
  </r>
  <r>
    <x v="1"/>
    <x v="0"/>
    <x v="3"/>
    <x v="2"/>
    <x v="2"/>
    <x v="81"/>
    <x v="0"/>
    <s v="10"/>
    <x v="3"/>
    <s v="200-DP-E-00401-RH-10-M5"/>
    <s v="Cont. Pat. al Seguro de S.  de CCSS"/>
    <n v="0"/>
    <n v="22000000"/>
    <n v="22000000"/>
    <n v="0"/>
    <n v="0"/>
    <n v="22000000"/>
  </r>
  <r>
    <x v="1"/>
    <x v="0"/>
    <x v="3"/>
    <x v="2"/>
    <x v="2"/>
    <x v="82"/>
    <x v="0"/>
    <s v="10"/>
    <x v="0"/>
    <s v="200-DP-E-00402-RH-10"/>
    <s v="Contribución Patronal al IMAS"/>
    <n v="14606746"/>
    <n v="0"/>
    <n v="14606746"/>
    <n v="14209244.720000001"/>
    <n v="0"/>
    <n v="397501.28"/>
  </r>
  <r>
    <x v="1"/>
    <x v="0"/>
    <x v="3"/>
    <x v="2"/>
    <x v="2"/>
    <x v="82"/>
    <x v="0"/>
    <s v="10"/>
    <x v="2"/>
    <s v="200-DP-E-00402-RH-10-M1"/>
    <s v="Contribución Patronal al IMAS"/>
    <n v="0"/>
    <n v="438458"/>
    <n v="438458"/>
    <n v="0"/>
    <n v="0"/>
    <n v="438458"/>
  </r>
  <r>
    <x v="1"/>
    <x v="0"/>
    <x v="3"/>
    <x v="2"/>
    <x v="2"/>
    <x v="82"/>
    <x v="0"/>
    <s v="10"/>
    <x v="3"/>
    <s v="200-DP-E-00402-RH-10-M5"/>
    <s v="Contribución Patronal al IMAS"/>
    <n v="0"/>
    <n v="1500000"/>
    <n v="1500000"/>
    <n v="0"/>
    <n v="0"/>
    <n v="1500000"/>
  </r>
  <r>
    <x v="1"/>
    <x v="0"/>
    <x v="3"/>
    <x v="2"/>
    <x v="2"/>
    <x v="83"/>
    <x v="0"/>
    <s v="10"/>
    <x v="0"/>
    <s v="200-DP-E-00403-RH-10"/>
    <s v="Contribución Patronal al INA"/>
    <n v="43820239"/>
    <n v="0"/>
    <n v="43820239"/>
    <n v="39421883.18"/>
    <n v="0"/>
    <n v="4398355.82"/>
  </r>
  <r>
    <x v="1"/>
    <x v="0"/>
    <x v="3"/>
    <x v="2"/>
    <x v="2"/>
    <x v="83"/>
    <x v="0"/>
    <s v="10"/>
    <x v="2"/>
    <s v="200-DP-E-00403-RH-10-M1"/>
    <s v="Contribución Patronal al INA"/>
    <n v="0"/>
    <n v="1315373"/>
    <n v="1315373"/>
    <n v="1315373"/>
    <n v="0"/>
    <n v="0"/>
  </r>
  <r>
    <x v="1"/>
    <x v="0"/>
    <x v="3"/>
    <x v="2"/>
    <x v="2"/>
    <x v="83"/>
    <x v="0"/>
    <s v="10"/>
    <x v="3"/>
    <s v="200-DP-E-00403-RH-10-M5"/>
    <s v="Contribución Patronal al INA"/>
    <n v="0"/>
    <n v="3500000"/>
    <n v="3500000"/>
    <n v="1890478.02"/>
    <n v="0"/>
    <n v="1609521.98"/>
  </r>
  <r>
    <x v="1"/>
    <x v="0"/>
    <x v="3"/>
    <x v="2"/>
    <x v="2"/>
    <x v="84"/>
    <x v="0"/>
    <s v="10"/>
    <x v="0"/>
    <s v="200-DP-E-00404-RH-10"/>
    <s v="Contribución Pat. a FODESAF"/>
    <n v="146067464"/>
    <n v="0"/>
    <n v="146067464"/>
    <n v="142092447.58000001"/>
    <n v="0.37"/>
    <n v="3975016.05"/>
  </r>
  <r>
    <x v="1"/>
    <x v="0"/>
    <x v="3"/>
    <x v="2"/>
    <x v="2"/>
    <x v="84"/>
    <x v="0"/>
    <s v="10"/>
    <x v="2"/>
    <s v="200-DP-E-00404-RH-10-M1"/>
    <s v="Contribución Pat. a FODESAF"/>
    <n v="0"/>
    <n v="4384577"/>
    <n v="4384577"/>
    <n v="0"/>
    <n v="0"/>
    <n v="4384577"/>
  </r>
  <r>
    <x v="1"/>
    <x v="0"/>
    <x v="3"/>
    <x v="2"/>
    <x v="2"/>
    <x v="84"/>
    <x v="0"/>
    <s v="10"/>
    <x v="3"/>
    <s v="200-DP-E-00404-RH-10-M5"/>
    <s v="Contribución Pat. a FODESAF"/>
    <n v="0"/>
    <n v="12000000"/>
    <n v="12000000"/>
    <n v="0"/>
    <n v="0"/>
    <n v="12000000"/>
  </r>
  <r>
    <x v="1"/>
    <x v="0"/>
    <x v="3"/>
    <x v="2"/>
    <x v="2"/>
    <x v="85"/>
    <x v="0"/>
    <s v="10"/>
    <x v="0"/>
    <s v="200-DP-E-00405-RH-10"/>
    <s v="Contribución Pat. al Banco Pop."/>
    <n v="14606746"/>
    <n v="0"/>
    <n v="14606746"/>
    <n v="14209244.720000001"/>
    <n v="0"/>
    <n v="397501.28"/>
  </r>
  <r>
    <x v="1"/>
    <x v="0"/>
    <x v="3"/>
    <x v="2"/>
    <x v="2"/>
    <x v="85"/>
    <x v="0"/>
    <s v="10"/>
    <x v="2"/>
    <s v="200-DP-E-00405-RH-10-M1"/>
    <s v="Contribución Pat. al Banco Pop."/>
    <n v="0"/>
    <n v="438458"/>
    <n v="438458"/>
    <n v="0"/>
    <n v="0"/>
    <n v="438458"/>
  </r>
  <r>
    <x v="1"/>
    <x v="0"/>
    <x v="3"/>
    <x v="2"/>
    <x v="2"/>
    <x v="85"/>
    <x v="0"/>
    <s v="10"/>
    <x v="3"/>
    <s v="200-DP-E-00405-RH-10-M5"/>
    <s v="Contribución Pat. al Banco Pop."/>
    <n v="0"/>
    <n v="1500000"/>
    <n v="1500000"/>
    <n v="0"/>
    <n v="0"/>
    <n v="1500000"/>
  </r>
  <r>
    <x v="1"/>
    <x v="0"/>
    <x v="3"/>
    <x v="2"/>
    <x v="2"/>
    <x v="86"/>
    <x v="0"/>
    <s v="10"/>
    <x v="0"/>
    <s v="200-DP-E-00501-RH-10"/>
    <s v="Cont. Pat. al Seguro  de P. de CCSS"/>
    <n v="148201341"/>
    <n v="0"/>
    <n v="148201341"/>
    <n v="148201341"/>
    <n v="0"/>
    <n v="0"/>
  </r>
  <r>
    <x v="1"/>
    <x v="0"/>
    <x v="3"/>
    <x v="2"/>
    <x v="2"/>
    <x v="86"/>
    <x v="0"/>
    <s v="10"/>
    <x v="2"/>
    <s v="200-DP-E-00501-RH-10-M1"/>
    <s v="Cont. Pat. al Seguro de P.de CCSS"/>
    <n v="0"/>
    <n v="4454729"/>
    <n v="4454729"/>
    <n v="0"/>
    <n v="0"/>
    <n v="4454729"/>
  </r>
  <r>
    <x v="1"/>
    <x v="0"/>
    <x v="3"/>
    <x v="2"/>
    <x v="2"/>
    <x v="86"/>
    <x v="0"/>
    <s v="10"/>
    <x v="3"/>
    <s v="200-DP-E-00501-RH-10-M5"/>
    <s v="Cont. Pat. al Seguro  de P. de CCSS"/>
    <n v="0"/>
    <n v="17000000"/>
    <n v="17000000"/>
    <n v="633385.05000000005"/>
    <n v="0"/>
    <n v="16366614.949999999"/>
  </r>
  <r>
    <x v="1"/>
    <x v="0"/>
    <x v="3"/>
    <x v="2"/>
    <x v="2"/>
    <x v="87"/>
    <x v="0"/>
    <s v="10"/>
    <x v="0"/>
    <s v="200-DP-E-00502-RH-10"/>
    <s v="Aporte Pat. al R. Oblig. de Pens."/>
    <n v="43760239"/>
    <n v="0"/>
    <n v="43760239"/>
    <n v="43760239"/>
    <n v="0"/>
    <n v="0"/>
  </r>
  <r>
    <x v="1"/>
    <x v="0"/>
    <x v="3"/>
    <x v="2"/>
    <x v="2"/>
    <x v="87"/>
    <x v="0"/>
    <s v="10"/>
    <x v="2"/>
    <s v="200-DP-E-00502-RH-10-M1"/>
    <s v="Aporte Pat. al R. Oblig. de Pens."/>
    <n v="0"/>
    <n v="1315373"/>
    <n v="1315373"/>
    <n v="1315373"/>
    <n v="0"/>
    <n v="0"/>
  </r>
  <r>
    <x v="1"/>
    <x v="0"/>
    <x v="3"/>
    <x v="2"/>
    <x v="2"/>
    <x v="87"/>
    <x v="0"/>
    <s v="10"/>
    <x v="3"/>
    <s v="200-DP-E-00502-RH-10-M5"/>
    <s v="Aporte Pat. al R. Oblig. de Pens."/>
    <n v="0"/>
    <n v="4000000"/>
    <n v="4000000"/>
    <n v="4000000"/>
    <n v="0"/>
    <n v="0"/>
  </r>
  <r>
    <x v="1"/>
    <x v="0"/>
    <x v="3"/>
    <x v="2"/>
    <x v="2"/>
    <x v="88"/>
    <x v="0"/>
    <s v="10"/>
    <x v="0"/>
    <s v="200-DP-E-00503-RH-10"/>
    <s v="Aporte Pat. al F.  de Capitaliz."/>
    <n v="87520477"/>
    <n v="0"/>
    <n v="87520477"/>
    <n v="75537615.569999993"/>
    <n v="0"/>
    <n v="11982861.43"/>
  </r>
  <r>
    <x v="1"/>
    <x v="0"/>
    <x v="3"/>
    <x v="2"/>
    <x v="2"/>
    <x v="88"/>
    <x v="0"/>
    <s v="10"/>
    <x v="2"/>
    <s v="200-DP-E-00503-RH-10-M1"/>
    <s v="Aporte Pat. al F. de Capitaliz."/>
    <n v="0"/>
    <n v="2630746"/>
    <n v="2630746"/>
    <n v="0"/>
    <n v="0"/>
    <n v="2630746"/>
  </r>
  <r>
    <x v="1"/>
    <x v="0"/>
    <x v="3"/>
    <x v="2"/>
    <x v="2"/>
    <x v="88"/>
    <x v="0"/>
    <s v="10"/>
    <x v="3"/>
    <s v="200-DP-E-00503-RH-10-M5"/>
    <s v="Aporte Pat. al F.  de Capitaliz."/>
    <n v="0"/>
    <n v="7500000"/>
    <n v="7500000"/>
    <n v="3257478.23"/>
    <n v="0"/>
    <n v="4242521.7699999996"/>
  </r>
  <r>
    <x v="1"/>
    <x v="0"/>
    <x v="3"/>
    <x v="2"/>
    <x v="2"/>
    <x v="89"/>
    <x v="0"/>
    <s v="10"/>
    <x v="0"/>
    <s v="200-DP-E-00505-RH-10"/>
    <s v="Cont. pat. F. Ad. por E. Privados"/>
    <n v="79880099"/>
    <n v="0"/>
    <n v="79880099"/>
    <n v="79880099"/>
    <n v="0"/>
    <n v="0"/>
  </r>
  <r>
    <x v="1"/>
    <x v="0"/>
    <x v="3"/>
    <x v="2"/>
    <x v="2"/>
    <x v="89"/>
    <x v="0"/>
    <s v="10"/>
    <x v="3"/>
    <s v="200-DP-E-00505-RH-10-M5"/>
    <s v="Cont. pat. F. Ad. por E. Privados"/>
    <n v="0"/>
    <n v="37844200"/>
    <n v="37844200"/>
    <n v="22930103.460000001"/>
    <n v="0"/>
    <n v="14914096.539999999"/>
  </r>
  <r>
    <x v="1"/>
    <x v="4"/>
    <x v="3"/>
    <x v="2"/>
    <x v="2"/>
    <x v="91"/>
    <x v="0"/>
    <s v="10"/>
    <x v="0"/>
    <s v="200-DP-E-60399-RH-10"/>
    <s v="Otras prestaciones"/>
    <n v="15000000"/>
    <n v="0"/>
    <n v="15000000"/>
    <n v="15000000"/>
    <n v="0"/>
    <n v="0"/>
  </r>
  <r>
    <x v="1"/>
    <x v="4"/>
    <x v="3"/>
    <x v="2"/>
    <x v="2"/>
    <x v="91"/>
    <x v="0"/>
    <s v="10"/>
    <x v="3"/>
    <s v="200-DP-E-60399-RH-10-M5"/>
    <s v="Otras prestaciones"/>
    <n v="0"/>
    <n v="38000000"/>
    <n v="38000000"/>
    <n v="28391449.719999999"/>
    <n v="0"/>
    <n v="9608550.2799999993"/>
  </r>
  <r>
    <x v="1"/>
    <x v="1"/>
    <x v="3"/>
    <x v="4"/>
    <x v="4"/>
    <x v="11"/>
    <x v="13"/>
    <s v="01"/>
    <x v="0"/>
    <s v="200-DP-G-10303-DE-01"/>
    <s v="Impresión, encuadernac. y otros"/>
    <n v="15750000"/>
    <n v="-12244740"/>
    <n v="3505260"/>
    <n v="3217974.45"/>
    <n v="287285.55"/>
    <n v="0"/>
  </r>
  <r>
    <x v="1"/>
    <x v="1"/>
    <x v="3"/>
    <x v="7"/>
    <x v="7"/>
    <x v="10"/>
    <x v="29"/>
    <s v="01"/>
    <x v="0"/>
    <s v="200-DP-H-10301-DO-01"/>
    <s v="Información"/>
    <n v="200000"/>
    <n v="0"/>
    <n v="200000"/>
    <n v="199955"/>
    <n v="45"/>
    <n v="0"/>
  </r>
  <r>
    <x v="1"/>
    <x v="1"/>
    <x v="3"/>
    <x v="7"/>
    <x v="7"/>
    <x v="14"/>
    <x v="29"/>
    <s v="01"/>
    <x v="0"/>
    <s v="200-DP-H-10307-DO-01"/>
    <s v="Servicios de transf. Elect. de inf."/>
    <n v="9500000"/>
    <n v="0"/>
    <n v="9500000"/>
    <n v="8606202.9299999997"/>
    <n v="155017.07"/>
    <n v="738780"/>
  </r>
  <r>
    <x v="1"/>
    <x v="1"/>
    <x v="3"/>
    <x v="7"/>
    <x v="7"/>
    <x v="19"/>
    <x v="29"/>
    <s v="01"/>
    <x v="0"/>
    <s v="200-DP-H-10499-DO-01"/>
    <s v="Otros servicios de gestión y apoyo"/>
    <n v="3000000"/>
    <n v="0"/>
    <n v="3000000"/>
    <n v="2999999.48"/>
    <n v="0.52"/>
    <n v="0"/>
  </r>
  <r>
    <x v="1"/>
    <x v="1"/>
    <x v="3"/>
    <x v="7"/>
    <x v="7"/>
    <x v="21"/>
    <x v="29"/>
    <s v="01"/>
    <x v="0"/>
    <s v="200-DP-H-10502-DO-01"/>
    <s v="Viáticos dentro del país"/>
    <n v="276300"/>
    <n v="-276300"/>
    <n v="0"/>
    <n v="0"/>
    <n v="0"/>
    <n v="0"/>
  </r>
  <r>
    <x v="1"/>
    <x v="1"/>
    <x v="3"/>
    <x v="7"/>
    <x v="7"/>
    <x v="21"/>
    <x v="30"/>
    <s v="01"/>
    <x v="0"/>
    <s v="200-DP-H-10502-IN-01"/>
    <s v="Viáticos dentro del país"/>
    <n v="131000"/>
    <n v="-131000"/>
    <n v="0"/>
    <n v="0"/>
    <n v="0"/>
    <n v="0"/>
  </r>
  <r>
    <x v="1"/>
    <x v="1"/>
    <x v="3"/>
    <x v="7"/>
    <x v="7"/>
    <x v="58"/>
    <x v="29"/>
    <s v="01"/>
    <x v="0"/>
    <s v="200-DP-H-10702-DO-01"/>
    <s v="Activ. protocolarias y sociales"/>
    <n v="1158500"/>
    <n v="-996250"/>
    <n v="162250"/>
    <n v="0"/>
    <n v="0"/>
    <n v="162250"/>
  </r>
  <r>
    <x v="1"/>
    <x v="1"/>
    <x v="3"/>
    <x v="7"/>
    <x v="7"/>
    <x v="58"/>
    <x v="30"/>
    <s v="01"/>
    <x v="0"/>
    <s v="200-DP-H-10702-IN-01"/>
    <s v="Activ. protocolarias y sociales"/>
    <n v="3517000"/>
    <n v="-3100000"/>
    <n v="417000"/>
    <n v="0"/>
    <n v="0"/>
    <n v="417000"/>
  </r>
  <r>
    <x v="1"/>
    <x v="2"/>
    <x v="3"/>
    <x v="7"/>
    <x v="7"/>
    <x v="47"/>
    <x v="29"/>
    <s v="01"/>
    <x v="0"/>
    <s v="200-DP-H-29903-DO-01"/>
    <s v="Productos de papel, cartón e imp."/>
    <n v="1200000"/>
    <n v="0"/>
    <n v="1200000"/>
    <n v="1199170.3899999999"/>
    <n v="612.21"/>
    <n v="217.4"/>
  </r>
  <r>
    <x v="1"/>
    <x v="1"/>
    <x v="4"/>
    <x v="4"/>
    <x v="4"/>
    <x v="21"/>
    <x v="31"/>
    <s v="01"/>
    <x v="0"/>
    <s v="200-IE-G-10502-CI-01"/>
    <s v="Viáticos dentro del país"/>
    <n v="550000"/>
    <n v="-275000"/>
    <n v="275000"/>
    <n v="0"/>
    <n v="0"/>
    <n v="275000"/>
  </r>
  <r>
    <x v="1"/>
    <x v="1"/>
    <x v="4"/>
    <x v="4"/>
    <x v="4"/>
    <x v="23"/>
    <x v="31"/>
    <s v="01"/>
    <x v="0"/>
    <s v="200-IE-G-10701-CI-01"/>
    <s v="Actividades de capacitación"/>
    <n v="12500000"/>
    <n v="-11368635"/>
    <n v="1131365"/>
    <n v="1130730"/>
    <n v="0"/>
    <n v="635"/>
  </r>
  <r>
    <x v="1"/>
    <x v="1"/>
    <x v="4"/>
    <x v="4"/>
    <x v="4"/>
    <x v="23"/>
    <x v="31"/>
    <s v="02"/>
    <x v="0"/>
    <s v="200-IE-G-10701-CI-02"/>
    <s v="Actividades de capacitación"/>
    <n v="567500"/>
    <n v="-567000"/>
    <n v="500"/>
    <n v="0"/>
    <n v="0"/>
    <n v="500"/>
  </r>
  <r>
    <x v="1"/>
    <x v="1"/>
    <x v="4"/>
    <x v="4"/>
    <x v="4"/>
    <x v="23"/>
    <x v="31"/>
    <s v="06"/>
    <x v="0"/>
    <s v="200-IE-G-10701-CI-06"/>
    <s v="Actividades de capacitación"/>
    <n v="1135000"/>
    <n v="-1135000"/>
    <n v="0"/>
    <n v="0"/>
    <n v="0"/>
    <n v="0"/>
  </r>
  <r>
    <x v="1"/>
    <x v="5"/>
    <x v="4"/>
    <x v="4"/>
    <x v="4"/>
    <x v="98"/>
    <x v="31"/>
    <s v="01"/>
    <x v="0"/>
    <s v="200-IE-G-50107-CI-01"/>
    <s v="Equipo y mob. ed., dep. y recreat."/>
    <n v="7000000"/>
    <n v="-7000000"/>
    <n v="0"/>
    <n v="0"/>
    <n v="0"/>
    <n v="0"/>
  </r>
  <r>
    <x v="1"/>
    <x v="1"/>
    <x v="4"/>
    <x v="7"/>
    <x v="7"/>
    <x v="19"/>
    <x v="31"/>
    <s v="01"/>
    <x v="0"/>
    <s v="200-IE-H-10499-CI-01"/>
    <s v="Otros servicios de gestión y apoyo"/>
    <n v="6000000"/>
    <n v="-6000000"/>
    <n v="0"/>
    <n v="0"/>
    <n v="0"/>
    <n v="0"/>
  </r>
  <r>
    <x v="1"/>
    <x v="1"/>
    <x v="10"/>
    <x v="6"/>
    <x v="6"/>
    <x v="21"/>
    <x v="32"/>
    <s v="01"/>
    <x v="0"/>
    <s v="200-IO-F-10502-CJ-01"/>
    <s v="Viáticos dentro del país"/>
    <n v="150000"/>
    <n v="0"/>
    <n v="150000"/>
    <n v="52100"/>
    <n v="13400"/>
    <n v="84500"/>
  </r>
  <r>
    <x v="1"/>
    <x v="1"/>
    <x v="10"/>
    <x v="6"/>
    <x v="6"/>
    <x v="23"/>
    <x v="32"/>
    <s v="01"/>
    <x v="0"/>
    <s v="200-IO-F-10701-CJ-01"/>
    <s v="Actividades de capacitación"/>
    <n v="360000"/>
    <n v="-360000"/>
    <n v="0"/>
    <n v="0"/>
    <n v="0"/>
    <n v="0"/>
  </r>
  <r>
    <x v="1"/>
    <x v="1"/>
    <x v="10"/>
    <x v="4"/>
    <x v="4"/>
    <x v="21"/>
    <x v="32"/>
    <s v="01"/>
    <x v="0"/>
    <s v="200-IO-G-10502-CJ-01"/>
    <s v="Viáticos dentro del país"/>
    <n v="200000"/>
    <n v="-200000"/>
    <n v="0"/>
    <n v="0"/>
    <n v="0"/>
    <n v="0"/>
  </r>
  <r>
    <x v="1"/>
    <x v="1"/>
    <x v="10"/>
    <x v="4"/>
    <x v="4"/>
    <x v="23"/>
    <x v="32"/>
    <s v="01"/>
    <x v="0"/>
    <s v="200-IO-G-10701-CJ-01"/>
    <s v="Actividades de capacitación"/>
    <n v="862500"/>
    <n v="-862000"/>
    <n v="500"/>
    <n v="0"/>
    <n v="0"/>
    <n v="500"/>
  </r>
  <r>
    <x v="1"/>
    <x v="1"/>
    <x v="10"/>
    <x v="7"/>
    <x v="7"/>
    <x v="21"/>
    <x v="32"/>
    <s v="01"/>
    <x v="0"/>
    <s v="200-IO-H-10502-CJ-01"/>
    <s v="Viáticos dentro del país"/>
    <n v="2000000"/>
    <n v="-847500"/>
    <n v="1152500"/>
    <n v="1152500"/>
    <n v="0"/>
    <n v="0"/>
  </r>
  <r>
    <x v="1"/>
    <x v="1"/>
    <x v="10"/>
    <x v="7"/>
    <x v="7"/>
    <x v="23"/>
    <x v="32"/>
    <s v="01"/>
    <x v="0"/>
    <s v="200-IO-H-10701-CJ-01"/>
    <s v="Actividades de capacitación"/>
    <n v="17745000"/>
    <n v="-14817735"/>
    <n v="2927265"/>
    <n v="2927265"/>
    <n v="0"/>
    <n v="0"/>
  </r>
  <r>
    <x v="1"/>
    <x v="1"/>
    <x v="5"/>
    <x v="4"/>
    <x v="4"/>
    <x v="21"/>
    <x v="15"/>
    <s v="05"/>
    <x v="0"/>
    <s v="200-IS-G-10502-CA-05"/>
    <s v="Viáticos dentro del país"/>
    <n v="704000"/>
    <n v="-337550"/>
    <n v="366450"/>
    <n v="28900"/>
    <n v="0"/>
    <n v="337550"/>
  </r>
  <r>
    <x v="1"/>
    <x v="1"/>
    <x v="5"/>
    <x v="4"/>
    <x v="4"/>
    <x v="23"/>
    <x v="15"/>
    <s v="04"/>
    <x v="0"/>
    <s v="200-IS-G-10701-CA-04"/>
    <s v="Actividades de capacitación"/>
    <n v="435000"/>
    <n v="-435000"/>
    <n v="0"/>
    <n v="0"/>
    <n v="0"/>
    <n v="0"/>
  </r>
  <r>
    <x v="1"/>
    <x v="1"/>
    <x v="5"/>
    <x v="4"/>
    <x v="4"/>
    <x v="23"/>
    <x v="15"/>
    <s v="05"/>
    <x v="0"/>
    <s v="200-IS-G-10701-CA-05"/>
    <s v="Actividades de capacitación"/>
    <n v="22344000"/>
    <n v="-21996976.25"/>
    <n v="347023.75"/>
    <n v="347023.75"/>
    <n v="0"/>
    <n v="0"/>
  </r>
  <r>
    <x v="1"/>
    <x v="1"/>
    <x v="7"/>
    <x v="6"/>
    <x v="6"/>
    <x v="20"/>
    <x v="17"/>
    <s v="03"/>
    <x v="0"/>
    <s v="200-PT-F-10501-DR-03"/>
    <s v="Transporte dentro del país"/>
    <n v="450000"/>
    <n v="-442000"/>
    <n v="8000"/>
    <n v="8000"/>
    <n v="0"/>
    <n v="0"/>
  </r>
  <r>
    <x v="1"/>
    <x v="1"/>
    <x v="7"/>
    <x v="6"/>
    <x v="6"/>
    <x v="20"/>
    <x v="19"/>
    <s v="01"/>
    <x v="0"/>
    <s v="200-PT-F-10501-RB-01"/>
    <s v="Transporte dentro del país"/>
    <n v="310000"/>
    <n v="0"/>
    <n v="310000"/>
    <n v="0"/>
    <n v="60000"/>
    <n v="250000"/>
  </r>
  <r>
    <x v="1"/>
    <x v="1"/>
    <x v="7"/>
    <x v="6"/>
    <x v="6"/>
    <x v="20"/>
    <x v="33"/>
    <s v="03"/>
    <x v="0"/>
    <s v="200-PT-F-10501-RC-03"/>
    <s v="Transporte dentro del país"/>
    <n v="950000"/>
    <n v="-750705"/>
    <n v="199295"/>
    <n v="185530"/>
    <n v="0"/>
    <n v="13765"/>
  </r>
  <r>
    <x v="1"/>
    <x v="1"/>
    <x v="7"/>
    <x v="6"/>
    <x v="6"/>
    <x v="20"/>
    <x v="33"/>
    <s v="04"/>
    <x v="0"/>
    <s v="200-PT-F-10501-RC-04"/>
    <s v="Transporte dentro del país"/>
    <n v="337500"/>
    <n v="-101345"/>
    <n v="236155"/>
    <n v="108825"/>
    <n v="75000"/>
    <n v="52330"/>
  </r>
  <r>
    <x v="1"/>
    <x v="1"/>
    <x v="7"/>
    <x v="6"/>
    <x v="6"/>
    <x v="20"/>
    <x v="20"/>
    <s v="04"/>
    <x v="0"/>
    <s v="200-PT-F-10501-RG-04"/>
    <s v="Transporte dentro del país"/>
    <n v="250000"/>
    <n v="0"/>
    <n v="250000"/>
    <n v="24340"/>
    <n v="100000"/>
    <n v="125660"/>
  </r>
  <r>
    <x v="1"/>
    <x v="1"/>
    <x v="7"/>
    <x v="6"/>
    <x v="6"/>
    <x v="20"/>
    <x v="22"/>
    <s v="03"/>
    <x v="0"/>
    <s v="200-PT-F-10501-RO-03"/>
    <s v="Transporte dentro del país"/>
    <n v="20000"/>
    <n v="0"/>
    <n v="20000"/>
    <n v="0"/>
    <n v="0"/>
    <n v="20000"/>
  </r>
  <r>
    <x v="1"/>
    <x v="1"/>
    <x v="7"/>
    <x v="6"/>
    <x v="6"/>
    <x v="20"/>
    <x v="23"/>
    <s v="04"/>
    <x v="0"/>
    <s v="200-PT-F-10501-RP-04"/>
    <s v="Transporte dentro del país"/>
    <n v="200000"/>
    <n v="0"/>
    <n v="200000"/>
    <n v="27065"/>
    <n v="50000"/>
    <n v="122935"/>
  </r>
  <r>
    <x v="1"/>
    <x v="1"/>
    <x v="7"/>
    <x v="6"/>
    <x v="6"/>
    <x v="21"/>
    <x v="17"/>
    <s v="03"/>
    <x v="0"/>
    <s v="200-PT-F-10502-DR-03"/>
    <s v="Viáticos dentro del país"/>
    <n v="4020000"/>
    <n v="-4020000"/>
    <n v="0"/>
    <n v="0"/>
    <n v="0"/>
    <n v="0"/>
  </r>
  <r>
    <x v="1"/>
    <x v="1"/>
    <x v="7"/>
    <x v="6"/>
    <x v="6"/>
    <x v="21"/>
    <x v="19"/>
    <s v="01"/>
    <x v="0"/>
    <s v="200-PT-F-10502-RB-01"/>
    <s v="Viáticos dentro del país"/>
    <n v="734000"/>
    <n v="-343000"/>
    <n v="391000"/>
    <n v="72000"/>
    <n v="40000"/>
    <n v="279000"/>
  </r>
  <r>
    <x v="1"/>
    <x v="1"/>
    <x v="7"/>
    <x v="6"/>
    <x v="6"/>
    <x v="21"/>
    <x v="19"/>
    <s v="04"/>
    <x v="0"/>
    <s v="200-PT-F-10502-RB-04"/>
    <s v="Viáticos dentro del país"/>
    <n v="1000000"/>
    <n v="-254000"/>
    <n v="746000"/>
    <n v="196500"/>
    <n v="0"/>
    <n v="549500"/>
  </r>
  <r>
    <x v="1"/>
    <x v="1"/>
    <x v="7"/>
    <x v="6"/>
    <x v="6"/>
    <x v="21"/>
    <x v="33"/>
    <s v="03"/>
    <x v="0"/>
    <s v="200-PT-F-10502-RC-03"/>
    <s v="Viáticos dentro del país"/>
    <n v="4065400"/>
    <n v="-1206055"/>
    <n v="2859345"/>
    <n v="1469790"/>
    <n v="0"/>
    <n v="1389555"/>
  </r>
  <r>
    <x v="1"/>
    <x v="1"/>
    <x v="7"/>
    <x v="6"/>
    <x v="6"/>
    <x v="21"/>
    <x v="33"/>
    <s v="04"/>
    <x v="0"/>
    <s v="200-PT-F-10502-RC-04"/>
    <s v="Viáticos dentro del país"/>
    <n v="1705650"/>
    <n v="-1122650"/>
    <n v="583000"/>
    <n v="192000"/>
    <n v="200000"/>
    <n v="191000"/>
  </r>
  <r>
    <x v="1"/>
    <x v="1"/>
    <x v="7"/>
    <x v="6"/>
    <x v="6"/>
    <x v="21"/>
    <x v="20"/>
    <s v="04"/>
    <x v="0"/>
    <s v="200-PT-F-10502-RG-04"/>
    <s v="Viáticos dentro del país"/>
    <n v="668000"/>
    <n v="-233300"/>
    <n v="434700"/>
    <n v="170900"/>
    <n v="100000"/>
    <n v="163800"/>
  </r>
  <r>
    <x v="1"/>
    <x v="1"/>
    <x v="7"/>
    <x v="6"/>
    <x v="6"/>
    <x v="21"/>
    <x v="21"/>
    <s v="04"/>
    <x v="0"/>
    <s v="200-PT-F-10502-RN-04"/>
    <s v="Viáticos dentro del país"/>
    <n v="880000"/>
    <n v="-651500"/>
    <n v="228500"/>
    <n v="116500"/>
    <n v="0"/>
    <n v="112000"/>
  </r>
  <r>
    <x v="1"/>
    <x v="1"/>
    <x v="7"/>
    <x v="6"/>
    <x v="6"/>
    <x v="21"/>
    <x v="22"/>
    <s v="03"/>
    <x v="0"/>
    <s v="200-PT-F-10502-RO-03"/>
    <s v="Viáticos dentro del país"/>
    <n v="40000"/>
    <n v="0"/>
    <n v="40000"/>
    <n v="0"/>
    <n v="0"/>
    <n v="40000"/>
  </r>
  <r>
    <x v="1"/>
    <x v="1"/>
    <x v="7"/>
    <x v="6"/>
    <x v="6"/>
    <x v="21"/>
    <x v="23"/>
    <s v="04"/>
    <x v="0"/>
    <s v="200-PT-F-10502-RP-04"/>
    <s v="Viáticos dentro del país"/>
    <n v="200000"/>
    <n v="0"/>
    <n v="200000"/>
    <n v="106500"/>
    <n v="73500"/>
    <n v="20000"/>
  </r>
  <r>
    <x v="1"/>
    <x v="1"/>
    <x v="7"/>
    <x v="6"/>
    <x v="6"/>
    <x v="23"/>
    <x v="17"/>
    <s v="03"/>
    <x v="0"/>
    <s v="200-PT-F-10701-DR-03"/>
    <s v="Actividades de capacitación"/>
    <n v="772500"/>
    <n v="-772500"/>
    <n v="0"/>
    <n v="0"/>
    <n v="0"/>
    <n v="0"/>
  </r>
  <r>
    <x v="1"/>
    <x v="1"/>
    <x v="7"/>
    <x v="6"/>
    <x v="6"/>
    <x v="23"/>
    <x v="19"/>
    <s v="01"/>
    <x v="0"/>
    <s v="200-PT-F-10701-RB-01"/>
    <s v="Actividades de capacitación"/>
    <n v="320000"/>
    <n v="0"/>
    <n v="320000"/>
    <n v="180000"/>
    <n v="0"/>
    <n v="140000"/>
  </r>
  <r>
    <x v="1"/>
    <x v="1"/>
    <x v="7"/>
    <x v="6"/>
    <x v="6"/>
    <x v="23"/>
    <x v="19"/>
    <s v="04"/>
    <x v="0"/>
    <s v="200-PT-F-10701-RB-04"/>
    <s v="Actividades de capacitación"/>
    <n v="2000000"/>
    <n v="-1797640"/>
    <n v="202360"/>
    <n v="202360"/>
    <n v="0"/>
    <n v="0"/>
  </r>
  <r>
    <x v="1"/>
    <x v="1"/>
    <x v="7"/>
    <x v="6"/>
    <x v="6"/>
    <x v="23"/>
    <x v="33"/>
    <s v="04"/>
    <x v="0"/>
    <s v="200-PT-F-10701-RC-04"/>
    <s v="Actividades de capacitación"/>
    <n v="2000000"/>
    <n v="-1980000"/>
    <n v="20000"/>
    <n v="20000"/>
    <n v="0"/>
    <n v="0"/>
  </r>
  <r>
    <x v="1"/>
    <x v="1"/>
    <x v="7"/>
    <x v="6"/>
    <x v="6"/>
    <x v="23"/>
    <x v="20"/>
    <s v="04"/>
    <x v="0"/>
    <s v="200-PT-F-10701-RG-04"/>
    <s v="Actividades de capacitación"/>
    <n v="1060000"/>
    <n v="-990792"/>
    <n v="69208"/>
    <n v="69207.95"/>
    <n v="0"/>
    <n v="0.05"/>
  </r>
  <r>
    <x v="1"/>
    <x v="1"/>
    <x v="7"/>
    <x v="6"/>
    <x v="6"/>
    <x v="23"/>
    <x v="21"/>
    <s v="04"/>
    <x v="0"/>
    <s v="200-PT-F-10701-RN-04"/>
    <s v="Actividades de capacitación"/>
    <n v="105000"/>
    <n v="0"/>
    <n v="105000"/>
    <n v="0"/>
    <n v="105000"/>
    <n v="0"/>
  </r>
  <r>
    <x v="1"/>
    <x v="1"/>
    <x v="7"/>
    <x v="6"/>
    <x v="6"/>
    <x v="23"/>
    <x v="22"/>
    <s v="03"/>
    <x v="0"/>
    <s v="200-PT-F-10701-RO-03"/>
    <s v="Actividades de capacitación"/>
    <n v="498000"/>
    <n v="-361618.5"/>
    <n v="136381.5"/>
    <n v="36781.5"/>
    <n v="99600"/>
    <n v="0"/>
  </r>
  <r>
    <x v="1"/>
    <x v="1"/>
    <x v="7"/>
    <x v="6"/>
    <x v="6"/>
    <x v="23"/>
    <x v="23"/>
    <s v="04"/>
    <x v="0"/>
    <s v="200-PT-F-10701-RP-04"/>
    <s v="Actividades de capacitación"/>
    <n v="1770000"/>
    <n v="-1770000"/>
    <n v="0"/>
    <n v="0"/>
    <n v="0"/>
    <n v="0"/>
  </r>
  <r>
    <x v="1"/>
    <x v="1"/>
    <x v="7"/>
    <x v="4"/>
    <x v="4"/>
    <x v="17"/>
    <x v="17"/>
    <s v="05"/>
    <x v="0"/>
    <s v="200-PT-G-10404-DR-05"/>
    <s v="Serv. en ciencias económ. y soc."/>
    <n v="33594750"/>
    <n v="-33594750"/>
    <n v="0"/>
    <n v="0"/>
    <n v="0"/>
    <n v="0"/>
  </r>
  <r>
    <x v="1"/>
    <x v="1"/>
    <x v="7"/>
    <x v="4"/>
    <x v="4"/>
    <x v="19"/>
    <x v="17"/>
    <s v="03"/>
    <x v="0"/>
    <s v="200-PT-G-10499-DR-03"/>
    <s v="Otros servicios de gestión y apoyo"/>
    <n v="13000000"/>
    <n v="0"/>
    <n v="13000000"/>
    <n v="11819263"/>
    <n v="1180737"/>
    <n v="0"/>
  </r>
  <r>
    <x v="1"/>
    <x v="1"/>
    <x v="7"/>
    <x v="4"/>
    <x v="4"/>
    <x v="19"/>
    <x v="17"/>
    <s v="03"/>
    <x v="2"/>
    <s v="200-PT-G-10499-DR-03-M1"/>
    <s v="Otros servicios de gestión y apoyo"/>
    <n v="0"/>
    <n v="8000000"/>
    <n v="8000000"/>
    <n v="8000000"/>
    <n v="0"/>
    <n v="0"/>
  </r>
  <r>
    <x v="1"/>
    <x v="1"/>
    <x v="7"/>
    <x v="4"/>
    <x v="4"/>
    <x v="20"/>
    <x v="17"/>
    <s v="03"/>
    <x v="0"/>
    <s v="200-PT-G-10501-DR-03"/>
    <s v="Transporte dentro del país"/>
    <n v="150000"/>
    <n v="-150000"/>
    <n v="0"/>
    <n v="0"/>
    <n v="0"/>
    <n v="0"/>
  </r>
  <r>
    <x v="1"/>
    <x v="1"/>
    <x v="7"/>
    <x v="4"/>
    <x v="4"/>
    <x v="20"/>
    <x v="17"/>
    <s v="05"/>
    <x v="0"/>
    <s v="200-PT-G-10501-DR-05"/>
    <s v="Transporte dentro del país"/>
    <n v="150000"/>
    <n v="-150000"/>
    <n v="0"/>
    <n v="0"/>
    <n v="0"/>
    <n v="0"/>
  </r>
  <r>
    <x v="1"/>
    <x v="1"/>
    <x v="7"/>
    <x v="4"/>
    <x v="4"/>
    <x v="20"/>
    <x v="18"/>
    <s v="01"/>
    <x v="0"/>
    <s v="200-PT-G-10501-RA-01"/>
    <s v="Transporte dentro del país"/>
    <n v="3025000"/>
    <n v="-2931205"/>
    <n v="93795"/>
    <n v="93795"/>
    <n v="0"/>
    <n v="0"/>
  </r>
  <r>
    <x v="1"/>
    <x v="1"/>
    <x v="7"/>
    <x v="4"/>
    <x v="4"/>
    <x v="20"/>
    <x v="18"/>
    <s v="03"/>
    <x v="0"/>
    <s v="200-PT-G-10501-RA-03"/>
    <s v="Transporte dentro del país"/>
    <n v="35000"/>
    <n v="0"/>
    <n v="35000"/>
    <n v="0"/>
    <n v="0"/>
    <n v="35000"/>
  </r>
  <r>
    <x v="1"/>
    <x v="1"/>
    <x v="7"/>
    <x v="4"/>
    <x v="4"/>
    <x v="20"/>
    <x v="18"/>
    <s v="05"/>
    <x v="0"/>
    <s v="200-PT-G-10501-RA-05"/>
    <s v="Transporte dentro del país"/>
    <n v="245000"/>
    <n v="-232525"/>
    <n v="12475"/>
    <n v="12475"/>
    <n v="0"/>
    <n v="0"/>
  </r>
  <r>
    <x v="1"/>
    <x v="1"/>
    <x v="7"/>
    <x v="4"/>
    <x v="4"/>
    <x v="20"/>
    <x v="19"/>
    <s v="01"/>
    <x v="0"/>
    <s v="200-PT-G-10501-RB-01"/>
    <s v="Transporte dentro del país"/>
    <n v="6600000"/>
    <n v="-5486815"/>
    <n v="1113185"/>
    <n v="745930"/>
    <n v="0"/>
    <n v="367255"/>
  </r>
  <r>
    <x v="1"/>
    <x v="1"/>
    <x v="7"/>
    <x v="4"/>
    <x v="4"/>
    <x v="20"/>
    <x v="19"/>
    <s v="03"/>
    <x v="0"/>
    <s v="200-PT-G-10501-RB-03"/>
    <s v="Transporte dentro del país"/>
    <n v="1400000"/>
    <n v="-1399090"/>
    <n v="910"/>
    <n v="910"/>
    <n v="0"/>
    <n v="0"/>
  </r>
  <r>
    <x v="1"/>
    <x v="1"/>
    <x v="7"/>
    <x v="4"/>
    <x v="4"/>
    <x v="20"/>
    <x v="19"/>
    <s v="05"/>
    <x v="0"/>
    <s v="200-PT-G-10501-RB-05"/>
    <s v="Transporte dentro del país"/>
    <n v="350000"/>
    <n v="-345530"/>
    <n v="4470"/>
    <n v="4470"/>
    <n v="0"/>
    <n v="0"/>
  </r>
  <r>
    <x v="1"/>
    <x v="1"/>
    <x v="7"/>
    <x v="4"/>
    <x v="4"/>
    <x v="20"/>
    <x v="33"/>
    <s v="01"/>
    <x v="0"/>
    <s v="200-PT-G-10501-RC-01"/>
    <s v="Transporte dentro del país"/>
    <n v="8000000"/>
    <n v="-7445065"/>
    <n v="554935"/>
    <n v="423435"/>
    <n v="0"/>
    <n v="131500"/>
  </r>
  <r>
    <x v="1"/>
    <x v="1"/>
    <x v="7"/>
    <x v="4"/>
    <x v="4"/>
    <x v="20"/>
    <x v="33"/>
    <s v="03"/>
    <x v="0"/>
    <s v="200-PT-G-10501-RC-03"/>
    <s v="Transporte dentro del país"/>
    <n v="426600"/>
    <n v="-397805"/>
    <n v="28795"/>
    <n v="28795"/>
    <n v="0"/>
    <n v="0"/>
  </r>
  <r>
    <x v="1"/>
    <x v="1"/>
    <x v="7"/>
    <x v="4"/>
    <x v="4"/>
    <x v="20"/>
    <x v="33"/>
    <s v="05"/>
    <x v="0"/>
    <s v="200-PT-G-10501-RC-05"/>
    <s v="Transporte dentro del país"/>
    <n v="74160"/>
    <n v="0"/>
    <n v="74160"/>
    <n v="52520"/>
    <n v="0"/>
    <n v="21640"/>
  </r>
  <r>
    <x v="1"/>
    <x v="1"/>
    <x v="7"/>
    <x v="4"/>
    <x v="4"/>
    <x v="20"/>
    <x v="20"/>
    <s v="01"/>
    <x v="0"/>
    <s v="200-PT-G-10501-RG-01"/>
    <s v="Transporte dentro del país"/>
    <n v="2100000"/>
    <n v="-1756425"/>
    <n v="343575"/>
    <n v="254105"/>
    <n v="0"/>
    <n v="89470"/>
  </r>
  <r>
    <x v="1"/>
    <x v="1"/>
    <x v="7"/>
    <x v="4"/>
    <x v="4"/>
    <x v="20"/>
    <x v="20"/>
    <s v="05"/>
    <x v="0"/>
    <s v="200-PT-G-10501-RG-05"/>
    <s v="Transporte dentro del país"/>
    <n v="112000"/>
    <n v="-112000"/>
    <n v="0"/>
    <n v="0"/>
    <n v="0"/>
    <n v="0"/>
  </r>
  <r>
    <x v="1"/>
    <x v="1"/>
    <x v="7"/>
    <x v="4"/>
    <x v="4"/>
    <x v="20"/>
    <x v="21"/>
    <s v="01"/>
    <x v="0"/>
    <s v="200-PT-G-10501-RN-01"/>
    <s v="Transporte dentro del país"/>
    <n v="7500000"/>
    <n v="-6960915"/>
    <n v="539085"/>
    <n v="539085"/>
    <n v="0"/>
    <n v="0"/>
  </r>
  <r>
    <x v="1"/>
    <x v="1"/>
    <x v="7"/>
    <x v="4"/>
    <x v="4"/>
    <x v="20"/>
    <x v="22"/>
    <s v="01"/>
    <x v="0"/>
    <s v="200-PT-G-10501-RO-01"/>
    <s v="Transporte dentro del país"/>
    <n v="3650000"/>
    <n v="-3253700"/>
    <n v="396300"/>
    <n v="104160"/>
    <n v="0"/>
    <n v="292140"/>
  </r>
  <r>
    <x v="1"/>
    <x v="1"/>
    <x v="7"/>
    <x v="4"/>
    <x v="4"/>
    <x v="20"/>
    <x v="22"/>
    <s v="03"/>
    <x v="0"/>
    <s v="200-PT-G-10501-RO-03"/>
    <s v="Transporte dentro del país"/>
    <n v="280000"/>
    <n v="-280000"/>
    <n v="0"/>
    <n v="0"/>
    <n v="0"/>
    <n v="0"/>
  </r>
  <r>
    <x v="1"/>
    <x v="1"/>
    <x v="7"/>
    <x v="4"/>
    <x v="4"/>
    <x v="20"/>
    <x v="22"/>
    <s v="05"/>
    <x v="0"/>
    <s v="200-PT-G-10501-RO-05"/>
    <s v="Transporte dentro del país"/>
    <n v="200000"/>
    <n v="-200000"/>
    <n v="0"/>
    <n v="0"/>
    <n v="0"/>
    <n v="0"/>
  </r>
  <r>
    <x v="1"/>
    <x v="1"/>
    <x v="7"/>
    <x v="4"/>
    <x v="4"/>
    <x v="20"/>
    <x v="23"/>
    <s v="01"/>
    <x v="0"/>
    <s v="200-PT-G-10501-RP-01"/>
    <s v="Transporte dentro del país"/>
    <n v="3000000"/>
    <n v="-2721735"/>
    <n v="278265"/>
    <n v="268265"/>
    <n v="0"/>
    <n v="10000"/>
  </r>
  <r>
    <x v="1"/>
    <x v="1"/>
    <x v="7"/>
    <x v="4"/>
    <x v="4"/>
    <x v="20"/>
    <x v="23"/>
    <s v="03"/>
    <x v="0"/>
    <s v="200-PT-G-10501-RP-03"/>
    <s v="Transporte dentro del país"/>
    <n v="130000"/>
    <n v="0"/>
    <n v="130000"/>
    <n v="0"/>
    <n v="0"/>
    <n v="130000"/>
  </r>
  <r>
    <x v="1"/>
    <x v="1"/>
    <x v="7"/>
    <x v="4"/>
    <x v="4"/>
    <x v="20"/>
    <x v="23"/>
    <s v="05"/>
    <x v="0"/>
    <s v="200-PT-G-10501-RP-05"/>
    <s v="Transporte dentro del país"/>
    <n v="100000"/>
    <n v="0"/>
    <n v="100000"/>
    <n v="0"/>
    <n v="0"/>
    <n v="100000"/>
  </r>
  <r>
    <x v="1"/>
    <x v="1"/>
    <x v="7"/>
    <x v="4"/>
    <x v="4"/>
    <x v="21"/>
    <x v="17"/>
    <s v="03"/>
    <x v="0"/>
    <s v="200-PT-G-10502-DR-03"/>
    <s v="Viáticos dentro del país"/>
    <n v="660000"/>
    <n v="-660000"/>
    <n v="0"/>
    <n v="0"/>
    <n v="0"/>
    <n v="0"/>
  </r>
  <r>
    <x v="1"/>
    <x v="1"/>
    <x v="7"/>
    <x v="4"/>
    <x v="4"/>
    <x v="21"/>
    <x v="17"/>
    <s v="05"/>
    <x v="0"/>
    <s v="200-PT-G-10502-DR-05"/>
    <s v="Viáticos dentro del país"/>
    <n v="1200000"/>
    <n v="-1200000"/>
    <n v="0"/>
    <n v="0"/>
    <n v="0"/>
    <n v="0"/>
  </r>
  <r>
    <x v="1"/>
    <x v="1"/>
    <x v="7"/>
    <x v="4"/>
    <x v="4"/>
    <x v="21"/>
    <x v="18"/>
    <s v="01"/>
    <x v="0"/>
    <s v="200-PT-G-10502-RA-01"/>
    <s v="Viáticos dentro del país"/>
    <n v="7050000"/>
    <n v="-6314900"/>
    <n v="735100"/>
    <n v="606700"/>
    <n v="9000"/>
    <n v="119400"/>
  </r>
  <r>
    <x v="1"/>
    <x v="1"/>
    <x v="7"/>
    <x v="4"/>
    <x v="4"/>
    <x v="21"/>
    <x v="18"/>
    <s v="03"/>
    <x v="0"/>
    <s v="200-PT-G-10502-RA-03"/>
    <s v="Viáticos dentro del país"/>
    <n v="90000"/>
    <n v="0"/>
    <n v="90000"/>
    <n v="25000"/>
    <n v="0"/>
    <n v="65000"/>
  </r>
  <r>
    <x v="1"/>
    <x v="1"/>
    <x v="7"/>
    <x v="4"/>
    <x v="4"/>
    <x v="21"/>
    <x v="18"/>
    <s v="05"/>
    <x v="0"/>
    <s v="200-PT-G-10502-RA-05"/>
    <s v="Viáticos dentro del país"/>
    <n v="430000"/>
    <n v="-334000"/>
    <n v="96000"/>
    <n v="66000"/>
    <n v="0"/>
    <n v="30000"/>
  </r>
  <r>
    <x v="1"/>
    <x v="1"/>
    <x v="7"/>
    <x v="4"/>
    <x v="4"/>
    <x v="21"/>
    <x v="19"/>
    <s v="01"/>
    <x v="0"/>
    <s v="200-PT-G-10502-RB-01"/>
    <s v="Viáticos dentro del país"/>
    <n v="16858000"/>
    <n v="-14311260"/>
    <n v="2546740"/>
    <n v="956600"/>
    <n v="0"/>
    <n v="1590140"/>
  </r>
  <r>
    <x v="1"/>
    <x v="1"/>
    <x v="7"/>
    <x v="4"/>
    <x v="4"/>
    <x v="21"/>
    <x v="19"/>
    <s v="03"/>
    <x v="0"/>
    <s v="200-PT-G-10502-RB-03"/>
    <s v="Viáticos dentro del país"/>
    <n v="5069000"/>
    <n v="-4820700"/>
    <n v="248300"/>
    <n v="248300"/>
    <n v="0"/>
    <n v="0"/>
  </r>
  <r>
    <x v="1"/>
    <x v="1"/>
    <x v="7"/>
    <x v="4"/>
    <x v="4"/>
    <x v="21"/>
    <x v="19"/>
    <s v="05"/>
    <x v="0"/>
    <s v="200-PT-G-10502-RB-05"/>
    <s v="Viáticos dentro del país"/>
    <n v="1397600"/>
    <n v="-1305100"/>
    <n v="92500"/>
    <n v="92500"/>
    <n v="0"/>
    <n v="0"/>
  </r>
  <r>
    <x v="1"/>
    <x v="1"/>
    <x v="7"/>
    <x v="4"/>
    <x v="4"/>
    <x v="21"/>
    <x v="33"/>
    <s v="01"/>
    <x v="0"/>
    <s v="200-PT-G-10502-RC-01"/>
    <s v="Viáticos dentro del país"/>
    <n v="9751500"/>
    <n v="-7411000"/>
    <n v="2340500"/>
    <n v="1021500"/>
    <n v="0"/>
    <n v="1319000"/>
  </r>
  <r>
    <x v="1"/>
    <x v="1"/>
    <x v="7"/>
    <x v="4"/>
    <x v="4"/>
    <x v="21"/>
    <x v="33"/>
    <s v="03"/>
    <x v="0"/>
    <s v="200-PT-G-10502-RC-03"/>
    <s v="Viáticos dentro del país"/>
    <n v="1983750"/>
    <n v="-1903250"/>
    <n v="80500"/>
    <n v="80500"/>
    <n v="0"/>
    <n v="0"/>
  </r>
  <r>
    <x v="1"/>
    <x v="1"/>
    <x v="7"/>
    <x v="4"/>
    <x v="4"/>
    <x v="21"/>
    <x v="33"/>
    <s v="05"/>
    <x v="0"/>
    <s v="200-PT-G-10502-RC-05"/>
    <s v="Viáticos dentro del país"/>
    <n v="721050"/>
    <n v="-556750"/>
    <n v="164300"/>
    <n v="164300"/>
    <n v="0"/>
    <n v="0"/>
  </r>
  <r>
    <x v="1"/>
    <x v="1"/>
    <x v="7"/>
    <x v="4"/>
    <x v="4"/>
    <x v="21"/>
    <x v="20"/>
    <s v="01"/>
    <x v="0"/>
    <s v="200-PT-G-10502-RG-01"/>
    <s v="Viáticos dentro del país"/>
    <n v="8250000"/>
    <n v="-7414200.0199999996"/>
    <n v="835799.98"/>
    <n v="811799.98"/>
    <n v="0.01"/>
    <n v="23999.99"/>
  </r>
  <r>
    <x v="1"/>
    <x v="1"/>
    <x v="7"/>
    <x v="4"/>
    <x v="4"/>
    <x v="21"/>
    <x v="20"/>
    <s v="03"/>
    <x v="0"/>
    <s v="200-PT-G-10502-RG-03"/>
    <s v="Viáticos dentro del país"/>
    <n v="642950"/>
    <n v="-489450"/>
    <n v="153500"/>
    <n v="3500"/>
    <n v="0"/>
    <n v="150000"/>
  </r>
  <r>
    <x v="1"/>
    <x v="1"/>
    <x v="7"/>
    <x v="4"/>
    <x v="4"/>
    <x v="21"/>
    <x v="20"/>
    <s v="05"/>
    <x v="0"/>
    <s v="200-PT-G-10502-RG-05"/>
    <s v="Viáticos dentro del país"/>
    <n v="484300"/>
    <n v="-454800"/>
    <n v="29500"/>
    <n v="29500"/>
    <n v="0"/>
    <n v="0"/>
  </r>
  <r>
    <x v="1"/>
    <x v="1"/>
    <x v="7"/>
    <x v="4"/>
    <x v="4"/>
    <x v="21"/>
    <x v="21"/>
    <s v="01"/>
    <x v="0"/>
    <s v="200-PT-G-10502-RN-01"/>
    <s v="Viáticos dentro del país"/>
    <n v="19500000"/>
    <n v="-16829500.010000002"/>
    <n v="2670499.9900000002"/>
    <n v="2659999.9900000002"/>
    <n v="0.01"/>
    <n v="10499.99"/>
  </r>
  <r>
    <x v="1"/>
    <x v="1"/>
    <x v="7"/>
    <x v="4"/>
    <x v="4"/>
    <x v="21"/>
    <x v="21"/>
    <s v="03"/>
    <x v="0"/>
    <s v="200-PT-G-10502-RN-03"/>
    <s v="Viáticos dentro del país"/>
    <n v="632000"/>
    <n v="-422800"/>
    <n v="209200"/>
    <n v="69700"/>
    <n v="0"/>
    <n v="139500"/>
  </r>
  <r>
    <x v="1"/>
    <x v="1"/>
    <x v="7"/>
    <x v="4"/>
    <x v="4"/>
    <x v="21"/>
    <x v="22"/>
    <s v="01"/>
    <x v="0"/>
    <s v="200-PT-G-10502-RO-01"/>
    <s v="Viáticos dentro del país"/>
    <n v="3600000"/>
    <n v="-2899440"/>
    <n v="700560"/>
    <n v="378400"/>
    <n v="0"/>
    <n v="322160"/>
  </r>
  <r>
    <x v="1"/>
    <x v="1"/>
    <x v="7"/>
    <x v="4"/>
    <x v="4"/>
    <x v="21"/>
    <x v="22"/>
    <s v="03"/>
    <x v="0"/>
    <s v="200-PT-G-10502-RO-03"/>
    <s v="Viáticos dentro del país"/>
    <n v="1000000"/>
    <n v="-879750"/>
    <n v="120250"/>
    <n v="22500"/>
    <n v="0"/>
    <n v="97750"/>
  </r>
  <r>
    <x v="1"/>
    <x v="1"/>
    <x v="7"/>
    <x v="4"/>
    <x v="4"/>
    <x v="21"/>
    <x v="23"/>
    <s v="01"/>
    <x v="0"/>
    <s v="200-PT-G-10502-RP-01"/>
    <s v="Viáticos dentro del país"/>
    <n v="15000000"/>
    <n v="-14314000"/>
    <n v="686000"/>
    <n v="621500"/>
    <n v="63500"/>
    <n v="1000"/>
  </r>
  <r>
    <x v="1"/>
    <x v="1"/>
    <x v="7"/>
    <x v="4"/>
    <x v="4"/>
    <x v="21"/>
    <x v="23"/>
    <s v="03"/>
    <x v="0"/>
    <s v="200-PT-G-10502-RP-03"/>
    <s v="Viáticos dentro del país"/>
    <n v="1564400"/>
    <n v="-1383400"/>
    <n v="181000"/>
    <n v="90000"/>
    <n v="88500"/>
    <n v="2500"/>
  </r>
  <r>
    <x v="1"/>
    <x v="1"/>
    <x v="7"/>
    <x v="4"/>
    <x v="4"/>
    <x v="21"/>
    <x v="23"/>
    <s v="05"/>
    <x v="0"/>
    <s v="200-PT-G-10502-RP-05"/>
    <s v="Viáticos dentro del país"/>
    <n v="563700"/>
    <n v="-563700"/>
    <n v="0"/>
    <n v="0"/>
    <n v="0"/>
    <n v="0"/>
  </r>
  <r>
    <x v="1"/>
    <x v="1"/>
    <x v="7"/>
    <x v="4"/>
    <x v="4"/>
    <x v="23"/>
    <x v="17"/>
    <s v="03"/>
    <x v="0"/>
    <s v="200-PT-G-10701-DR-03"/>
    <s v="Actividades de capacitación"/>
    <n v="8250000"/>
    <n v="-7750000"/>
    <n v="500000"/>
    <n v="0"/>
    <n v="500000"/>
    <n v="0"/>
  </r>
  <r>
    <x v="1"/>
    <x v="1"/>
    <x v="7"/>
    <x v="4"/>
    <x v="4"/>
    <x v="23"/>
    <x v="17"/>
    <s v="05"/>
    <x v="0"/>
    <s v="200-PT-G-10701-DR-05"/>
    <s v="Actividades de capacitación"/>
    <n v="6000000"/>
    <n v="-6000000"/>
    <n v="0"/>
    <n v="0"/>
    <n v="0"/>
    <n v="0"/>
  </r>
  <r>
    <x v="1"/>
    <x v="1"/>
    <x v="7"/>
    <x v="4"/>
    <x v="4"/>
    <x v="23"/>
    <x v="18"/>
    <s v="01"/>
    <x v="0"/>
    <s v="200-PT-G-10701-RA-01"/>
    <s v="Actividades de capacitación"/>
    <n v="10470000"/>
    <n v="-10100000"/>
    <n v="370000"/>
    <n v="370000"/>
    <n v="0"/>
    <n v="0"/>
  </r>
  <r>
    <x v="1"/>
    <x v="1"/>
    <x v="7"/>
    <x v="4"/>
    <x v="4"/>
    <x v="23"/>
    <x v="18"/>
    <s v="03"/>
    <x v="0"/>
    <s v="200-PT-G-10701-RA-03"/>
    <s v="Actividades de capacitación"/>
    <n v="3700000"/>
    <n v="-3184050"/>
    <n v="515950"/>
    <n v="0"/>
    <n v="515950"/>
    <n v="0"/>
  </r>
  <r>
    <x v="1"/>
    <x v="1"/>
    <x v="7"/>
    <x v="4"/>
    <x v="4"/>
    <x v="23"/>
    <x v="18"/>
    <s v="05"/>
    <x v="0"/>
    <s v="200-PT-G-10701-RA-05"/>
    <s v="Actividades de capacitación"/>
    <n v="5650000"/>
    <n v="-5372700"/>
    <n v="277300"/>
    <n v="277300"/>
    <n v="0"/>
    <n v="0"/>
  </r>
  <r>
    <x v="1"/>
    <x v="1"/>
    <x v="7"/>
    <x v="4"/>
    <x v="4"/>
    <x v="23"/>
    <x v="19"/>
    <s v="01"/>
    <x v="0"/>
    <s v="200-PT-G-10701-RB-01"/>
    <s v="Actividades de capacitación"/>
    <n v="7169800"/>
    <n v="-6482300"/>
    <n v="687500"/>
    <n v="387500"/>
    <n v="0"/>
    <n v="300000"/>
  </r>
  <r>
    <x v="1"/>
    <x v="1"/>
    <x v="7"/>
    <x v="4"/>
    <x v="4"/>
    <x v="23"/>
    <x v="19"/>
    <s v="05"/>
    <x v="0"/>
    <s v="200-PT-G-10701-RB-05"/>
    <s v="Actividades de capacitación"/>
    <n v="2527100"/>
    <n v="-2250250"/>
    <n v="276850"/>
    <n v="276850"/>
    <n v="0"/>
    <n v="0"/>
  </r>
  <r>
    <x v="1"/>
    <x v="1"/>
    <x v="7"/>
    <x v="4"/>
    <x v="4"/>
    <x v="23"/>
    <x v="33"/>
    <s v="01"/>
    <x v="0"/>
    <s v="200-PT-G-10701-RC-01"/>
    <s v="Actividades de capacitación"/>
    <n v="13100000"/>
    <n v="-11932750"/>
    <n v="1167250"/>
    <n v="1136440"/>
    <n v="30810"/>
    <n v="0"/>
  </r>
  <r>
    <x v="1"/>
    <x v="1"/>
    <x v="7"/>
    <x v="4"/>
    <x v="4"/>
    <x v="23"/>
    <x v="33"/>
    <s v="03"/>
    <x v="0"/>
    <s v="200-PT-G-10701-RC-03"/>
    <s v="Actividades de capacitación"/>
    <n v="6460200"/>
    <n v="-5116520"/>
    <n v="1343680"/>
    <n v="1343680"/>
    <n v="0"/>
    <n v="0"/>
  </r>
  <r>
    <x v="1"/>
    <x v="1"/>
    <x v="7"/>
    <x v="4"/>
    <x v="4"/>
    <x v="23"/>
    <x v="33"/>
    <s v="05"/>
    <x v="0"/>
    <s v="200-PT-G-10701-RC-05"/>
    <s v="Actividades de capacitación"/>
    <n v="3780700"/>
    <n v="-3780500"/>
    <n v="200"/>
    <n v="0"/>
    <n v="200"/>
    <n v="0"/>
  </r>
  <r>
    <x v="1"/>
    <x v="1"/>
    <x v="7"/>
    <x v="4"/>
    <x v="4"/>
    <x v="23"/>
    <x v="20"/>
    <s v="01"/>
    <x v="0"/>
    <s v="200-PT-G-10701-RG-01"/>
    <s v="Actividades de capacitación"/>
    <n v="22500000"/>
    <n v="-20714350"/>
    <n v="1785650"/>
    <n v="1785650"/>
    <n v="0"/>
    <n v="0"/>
  </r>
  <r>
    <x v="1"/>
    <x v="1"/>
    <x v="7"/>
    <x v="4"/>
    <x v="4"/>
    <x v="23"/>
    <x v="20"/>
    <s v="03"/>
    <x v="0"/>
    <s v="200-PT-G-10701-RG-03"/>
    <s v="Actividades de capacitación"/>
    <n v="8005000"/>
    <n v="-7204500"/>
    <n v="800500"/>
    <n v="0"/>
    <n v="800500"/>
    <n v="0"/>
  </r>
  <r>
    <x v="1"/>
    <x v="1"/>
    <x v="7"/>
    <x v="4"/>
    <x v="4"/>
    <x v="23"/>
    <x v="20"/>
    <s v="05"/>
    <x v="0"/>
    <s v="200-PT-G-10701-RG-05"/>
    <s v="Actividades de capacitación"/>
    <n v="6538500"/>
    <n v="-4835396.03"/>
    <n v="1703103.97"/>
    <n v="395403.95"/>
    <n v="411700"/>
    <n v="896000.02"/>
  </r>
  <r>
    <x v="1"/>
    <x v="1"/>
    <x v="7"/>
    <x v="4"/>
    <x v="4"/>
    <x v="23"/>
    <x v="21"/>
    <s v="01"/>
    <x v="0"/>
    <s v="200-PT-G-10701-RN-01"/>
    <s v="Actividades de capacitación"/>
    <n v="2950000"/>
    <n v="-2650000"/>
    <n v="300000"/>
    <n v="0"/>
    <n v="300000"/>
    <n v="0"/>
  </r>
  <r>
    <x v="1"/>
    <x v="1"/>
    <x v="7"/>
    <x v="4"/>
    <x v="4"/>
    <x v="23"/>
    <x v="21"/>
    <s v="03"/>
    <x v="0"/>
    <s v="200-PT-G-10701-RN-03"/>
    <s v="Actividades de capacitación"/>
    <n v="4815000"/>
    <n v="-1386156.25"/>
    <n v="3428843.75"/>
    <n v="0"/>
    <n v="3428843.75"/>
    <n v="0"/>
  </r>
  <r>
    <x v="1"/>
    <x v="1"/>
    <x v="7"/>
    <x v="4"/>
    <x v="4"/>
    <x v="23"/>
    <x v="21"/>
    <s v="05"/>
    <x v="0"/>
    <s v="200-PT-G-10701-RN-05"/>
    <s v="Actividades de capacitación"/>
    <n v="4632500"/>
    <n v="-1684206"/>
    <n v="2948294"/>
    <n v="0"/>
    <n v="2948294"/>
    <n v="0"/>
  </r>
  <r>
    <x v="1"/>
    <x v="1"/>
    <x v="7"/>
    <x v="4"/>
    <x v="4"/>
    <x v="23"/>
    <x v="22"/>
    <s v="01"/>
    <x v="0"/>
    <s v="200-PT-G-10701-RO-01"/>
    <s v="Actividades de capacitación"/>
    <n v="10980000"/>
    <n v="-9843450.8900000006"/>
    <n v="1136549.1100000001"/>
    <n v="1016549.1"/>
    <n v="0"/>
    <n v="120000.01"/>
  </r>
  <r>
    <x v="1"/>
    <x v="1"/>
    <x v="7"/>
    <x v="4"/>
    <x v="4"/>
    <x v="23"/>
    <x v="22"/>
    <s v="03"/>
    <x v="0"/>
    <s v="200-PT-G-10701-RO-03"/>
    <s v="Actividades de capacitación"/>
    <n v="6074500"/>
    <n v="-5662050"/>
    <n v="412450"/>
    <n v="0"/>
    <n v="412450"/>
    <n v="0"/>
  </r>
  <r>
    <x v="1"/>
    <x v="1"/>
    <x v="7"/>
    <x v="4"/>
    <x v="4"/>
    <x v="23"/>
    <x v="22"/>
    <s v="05"/>
    <x v="0"/>
    <s v="200-PT-G-10701-RO-05"/>
    <s v="Actividades de capacitación"/>
    <n v="5700000"/>
    <n v="-5700000"/>
    <n v="0"/>
    <n v="0"/>
    <n v="0"/>
    <n v="0"/>
  </r>
  <r>
    <x v="1"/>
    <x v="1"/>
    <x v="7"/>
    <x v="4"/>
    <x v="4"/>
    <x v="23"/>
    <x v="23"/>
    <s v="01"/>
    <x v="0"/>
    <s v="200-PT-G-10701-RP-01"/>
    <s v="Actividades de capacitación"/>
    <n v="8478000"/>
    <n v="-8098000"/>
    <n v="380000"/>
    <n v="120000"/>
    <n v="0"/>
    <n v="260000"/>
  </r>
  <r>
    <x v="1"/>
    <x v="1"/>
    <x v="7"/>
    <x v="4"/>
    <x v="4"/>
    <x v="23"/>
    <x v="23"/>
    <s v="03"/>
    <x v="0"/>
    <s v="200-PT-G-10701-RP-03"/>
    <s v="Actividades de capacitación"/>
    <n v="3817500"/>
    <n v="-3817500"/>
    <n v="0"/>
    <n v="0"/>
    <n v="0"/>
    <n v="0"/>
  </r>
  <r>
    <x v="1"/>
    <x v="1"/>
    <x v="7"/>
    <x v="4"/>
    <x v="4"/>
    <x v="23"/>
    <x v="23"/>
    <s v="05"/>
    <x v="0"/>
    <s v="200-PT-G-10701-RP-05"/>
    <s v="Actividades de capacitación"/>
    <n v="5711750"/>
    <n v="-5371750"/>
    <n v="340000"/>
    <n v="0"/>
    <n v="0"/>
    <n v="340000"/>
  </r>
  <r>
    <x v="1"/>
    <x v="1"/>
    <x v="7"/>
    <x v="4"/>
    <x v="4"/>
    <x v="58"/>
    <x v="18"/>
    <s v="01"/>
    <x v="0"/>
    <s v="200-PT-G-10702-RA-01"/>
    <s v="Activ. protocolarias y sociales"/>
    <n v="1000000"/>
    <n v="0"/>
    <n v="1000000"/>
    <n v="0"/>
    <n v="1000000"/>
    <n v="0"/>
  </r>
  <r>
    <x v="1"/>
    <x v="1"/>
    <x v="7"/>
    <x v="4"/>
    <x v="4"/>
    <x v="58"/>
    <x v="22"/>
    <s v="01"/>
    <x v="0"/>
    <s v="200-PT-G-10702-RO-01"/>
    <s v="Activ. protocolarias y sociales"/>
    <n v="1200000"/>
    <n v="-860000"/>
    <n v="340000"/>
    <n v="0"/>
    <n v="340000"/>
    <n v="0"/>
  </r>
  <r>
    <x v="1"/>
    <x v="7"/>
    <x v="7"/>
    <x v="4"/>
    <x v="4"/>
    <x v="99"/>
    <x v="17"/>
    <s v="03"/>
    <x v="0"/>
    <s v="200-PT-G-70201-DR-03"/>
    <s v="Transfer. de capital a personas"/>
    <n v="352589603"/>
    <n v="-330000000"/>
    <n v="22589603"/>
    <n v="22207178"/>
    <n v="382425"/>
    <n v="0"/>
  </r>
  <r>
    <x v="1"/>
    <x v="7"/>
    <x v="7"/>
    <x v="4"/>
    <x v="4"/>
    <x v="99"/>
    <x v="17"/>
    <s v="03"/>
    <x v="3"/>
    <s v="200-PT-G-70201-DR-03-M5"/>
    <s v="Transfer. de capital a personas"/>
    <n v="0"/>
    <n v="833850473.66999996"/>
    <n v="833850473.66999996"/>
    <n v="51087474"/>
    <n v="0"/>
    <n v="782762999.66999996"/>
  </r>
  <r>
    <x v="1"/>
    <x v="7"/>
    <x v="7"/>
    <x v="4"/>
    <x v="4"/>
    <x v="99"/>
    <x v="17"/>
    <s v="03"/>
    <x v="6"/>
    <s v="200-PT-G-70201-DR-03-S"/>
    <s v="Transfer. de capital a personas"/>
    <n v="200000000"/>
    <n v="0"/>
    <n v="200000000"/>
    <n v="0"/>
    <n v="200000000"/>
    <n v="0"/>
  </r>
  <r>
    <x v="1"/>
    <x v="7"/>
    <x v="7"/>
    <x v="4"/>
    <x v="4"/>
    <x v="99"/>
    <x v="17"/>
    <s v="03"/>
    <x v="7"/>
    <s v="200-PT-G-70201-DR-03-S-M5"/>
    <s v="Transfer. de capital a personas"/>
    <n v="0"/>
    <n v="223072761.83000001"/>
    <n v="223072761.83000001"/>
    <n v="0"/>
    <n v="0"/>
    <n v="223072761.83000001"/>
  </r>
  <r>
    <x v="1"/>
    <x v="7"/>
    <x v="7"/>
    <x v="4"/>
    <x v="4"/>
    <x v="100"/>
    <x v="17"/>
    <s v="03"/>
    <x v="1"/>
    <s v="200-PT-G-70301-DR-03-M6"/>
    <s v="Transferencias de capital a asociac"/>
    <n v="0"/>
    <n v="8900000"/>
    <n v="8900000"/>
    <n v="2352577"/>
    <n v="0"/>
    <n v="6547423"/>
  </r>
  <r>
    <x v="1"/>
    <x v="7"/>
    <x v="7"/>
    <x v="4"/>
    <x v="4"/>
    <x v="101"/>
    <x v="17"/>
    <s v="03"/>
    <x v="1"/>
    <s v="200-PT-G-70401-DR-03-M6"/>
    <s v="Transf. de capital a empresas priva"/>
    <n v="0"/>
    <n v="3999310.8"/>
    <n v="3999310.8"/>
    <n v="0"/>
    <n v="0"/>
    <n v="3999310.8"/>
  </r>
  <r>
    <x v="1"/>
    <x v="1"/>
    <x v="7"/>
    <x v="7"/>
    <x v="7"/>
    <x v="20"/>
    <x v="18"/>
    <s v="01"/>
    <x v="0"/>
    <s v="200-PT-H-10501-RA-01"/>
    <s v="Transporte dentro del país"/>
    <n v="125000"/>
    <n v="-125000"/>
    <n v="0"/>
    <n v="0"/>
    <n v="0"/>
    <n v="0"/>
  </r>
  <r>
    <x v="1"/>
    <x v="1"/>
    <x v="7"/>
    <x v="7"/>
    <x v="7"/>
    <x v="20"/>
    <x v="19"/>
    <s v="01"/>
    <x v="0"/>
    <s v="200-PT-H-10501-RB-01"/>
    <s v="Transporte dentro del país"/>
    <n v="80000"/>
    <n v="0"/>
    <n v="80000"/>
    <n v="0"/>
    <n v="0"/>
    <n v="80000"/>
  </r>
  <r>
    <x v="1"/>
    <x v="1"/>
    <x v="7"/>
    <x v="7"/>
    <x v="7"/>
    <x v="20"/>
    <x v="19"/>
    <s v="04"/>
    <x v="0"/>
    <s v="200-PT-H-10501-RB-04"/>
    <s v="Transporte dentro del país"/>
    <n v="200000"/>
    <n v="0"/>
    <n v="200000"/>
    <n v="122230"/>
    <n v="0"/>
    <n v="77770"/>
  </r>
  <r>
    <x v="1"/>
    <x v="1"/>
    <x v="7"/>
    <x v="7"/>
    <x v="7"/>
    <x v="20"/>
    <x v="33"/>
    <s v="01"/>
    <x v="0"/>
    <s v="200-PT-H-10501-RC-01"/>
    <s v="Transporte dentro del país"/>
    <n v="105000"/>
    <n v="0"/>
    <n v="105000"/>
    <n v="7690"/>
    <n v="0"/>
    <n v="97310"/>
  </r>
  <r>
    <x v="1"/>
    <x v="1"/>
    <x v="7"/>
    <x v="7"/>
    <x v="7"/>
    <x v="20"/>
    <x v="22"/>
    <s v="01"/>
    <x v="0"/>
    <s v="200-PT-H-10501-RO-01"/>
    <s v="Transporte dentro del país"/>
    <n v="50000"/>
    <n v="0"/>
    <n v="50000"/>
    <n v="0"/>
    <n v="0"/>
    <n v="50000"/>
  </r>
  <r>
    <x v="1"/>
    <x v="1"/>
    <x v="7"/>
    <x v="7"/>
    <x v="7"/>
    <x v="21"/>
    <x v="18"/>
    <s v="01"/>
    <x v="0"/>
    <s v="200-PT-H-10502-RA-01"/>
    <s v="Viáticos dentro del país"/>
    <n v="250000"/>
    <n v="-225000"/>
    <n v="25000"/>
    <n v="0"/>
    <n v="0"/>
    <n v="25000"/>
  </r>
  <r>
    <x v="1"/>
    <x v="1"/>
    <x v="7"/>
    <x v="7"/>
    <x v="7"/>
    <x v="21"/>
    <x v="19"/>
    <s v="01"/>
    <x v="0"/>
    <s v="200-PT-H-10502-RB-01"/>
    <s v="Viáticos dentro del país"/>
    <n v="783600"/>
    <n v="-775600"/>
    <n v="8000"/>
    <n v="8000"/>
    <n v="0"/>
    <n v="0"/>
  </r>
  <r>
    <x v="1"/>
    <x v="1"/>
    <x v="7"/>
    <x v="7"/>
    <x v="7"/>
    <x v="21"/>
    <x v="33"/>
    <s v="01"/>
    <x v="0"/>
    <s v="200-PT-H-10502-RC-01"/>
    <s v="Viáticos dentro del país"/>
    <n v="200000"/>
    <n v="0"/>
    <n v="200000"/>
    <n v="67500"/>
    <n v="0"/>
    <n v="132500"/>
  </r>
  <r>
    <x v="1"/>
    <x v="1"/>
    <x v="7"/>
    <x v="7"/>
    <x v="7"/>
    <x v="21"/>
    <x v="20"/>
    <s v="01"/>
    <x v="0"/>
    <s v="200-PT-H-10502-RG-01"/>
    <s v="Viáticos dentro del país"/>
    <n v="747600"/>
    <n v="-730600"/>
    <n v="17000"/>
    <n v="17000"/>
    <n v="0"/>
    <n v="0"/>
  </r>
  <r>
    <x v="1"/>
    <x v="1"/>
    <x v="7"/>
    <x v="7"/>
    <x v="7"/>
    <x v="21"/>
    <x v="22"/>
    <s v="01"/>
    <x v="0"/>
    <s v="200-PT-H-10502-RO-01"/>
    <s v="Viáticos dentro del país"/>
    <n v="200000"/>
    <n v="-180000"/>
    <n v="20000"/>
    <n v="0"/>
    <n v="0"/>
    <n v="20000"/>
  </r>
  <r>
    <x v="1"/>
    <x v="1"/>
    <x v="7"/>
    <x v="7"/>
    <x v="7"/>
    <x v="23"/>
    <x v="18"/>
    <s v="01"/>
    <x v="0"/>
    <s v="200-PT-H-10701-RA-01"/>
    <s v="Actividades de capacitación"/>
    <n v="1175000"/>
    <n v="-955000"/>
    <n v="220000"/>
    <n v="0"/>
    <n v="220000"/>
    <n v="0"/>
  </r>
  <r>
    <x v="1"/>
    <x v="1"/>
    <x v="7"/>
    <x v="7"/>
    <x v="7"/>
    <x v="23"/>
    <x v="19"/>
    <s v="01"/>
    <x v="0"/>
    <s v="200-PT-H-10701-RB-01"/>
    <s v="Actividades de capacitación"/>
    <n v="4202500"/>
    <n v="-2101250"/>
    <n v="2101250"/>
    <n v="0"/>
    <n v="2101250"/>
    <n v="0"/>
  </r>
  <r>
    <x v="1"/>
    <x v="1"/>
    <x v="7"/>
    <x v="7"/>
    <x v="7"/>
    <x v="23"/>
    <x v="33"/>
    <s v="01"/>
    <x v="0"/>
    <s v="200-PT-H-10701-RC-01"/>
    <s v="Actividades de capacitación"/>
    <n v="5925000"/>
    <n v="-5925000"/>
    <n v="0"/>
    <n v="0"/>
    <n v="0"/>
    <n v="0"/>
  </r>
  <r>
    <x v="1"/>
    <x v="1"/>
    <x v="7"/>
    <x v="7"/>
    <x v="7"/>
    <x v="23"/>
    <x v="20"/>
    <s v="01"/>
    <x v="0"/>
    <s v="200-PT-H-10701-RG-01"/>
    <s v="Actividades de capacitación"/>
    <n v="5898250"/>
    <n v="-5598250"/>
    <n v="300000"/>
    <n v="0"/>
    <n v="0"/>
    <n v="300000"/>
  </r>
  <r>
    <x v="1"/>
    <x v="1"/>
    <x v="7"/>
    <x v="7"/>
    <x v="7"/>
    <x v="23"/>
    <x v="21"/>
    <s v="01"/>
    <x v="0"/>
    <s v="200-PT-H-10701-RN-01"/>
    <s v="Actividades de capacitación"/>
    <n v="7841000"/>
    <n v="-3846830.5"/>
    <n v="3994169.5"/>
    <n v="1344845"/>
    <n v="2549323.75"/>
    <n v="100000.75"/>
  </r>
  <r>
    <x v="1"/>
    <x v="1"/>
    <x v="7"/>
    <x v="7"/>
    <x v="7"/>
    <x v="23"/>
    <x v="22"/>
    <s v="01"/>
    <x v="0"/>
    <s v="200-PT-H-10701-RO-01"/>
    <s v="Actividades de capacitación"/>
    <n v="940000"/>
    <n v="-940000"/>
    <n v="0"/>
    <n v="0"/>
    <n v="0"/>
    <n v="0"/>
  </r>
  <r>
    <x v="1"/>
    <x v="1"/>
    <x v="7"/>
    <x v="7"/>
    <x v="7"/>
    <x v="23"/>
    <x v="23"/>
    <s v="01"/>
    <x v="0"/>
    <s v="200-PT-H-10701-RP-01"/>
    <s v="Actividades de capacitación"/>
    <n v="4378500"/>
    <n v="-3826777.5"/>
    <n v="551722.5"/>
    <n v="551722.5"/>
    <n v="0"/>
    <n v="0"/>
  </r>
  <r>
    <x v="1"/>
    <x v="1"/>
    <x v="7"/>
    <x v="7"/>
    <x v="7"/>
    <x v="58"/>
    <x v="18"/>
    <s v="01"/>
    <x v="0"/>
    <s v="200-PT-H-10702-RA-01"/>
    <s v="Activ. protocolarias y sociales"/>
    <n v="1090500"/>
    <n v="0"/>
    <n v="1090500"/>
    <n v="328152"/>
    <n v="762348"/>
    <n v="0"/>
  </r>
  <r>
    <x v="1"/>
    <x v="1"/>
    <x v="7"/>
    <x v="7"/>
    <x v="7"/>
    <x v="58"/>
    <x v="18"/>
    <s v="03"/>
    <x v="0"/>
    <s v="200-PT-H-10702-RA-03"/>
    <s v="Activ. protocolarias y sociales"/>
    <n v="3000000"/>
    <n v="-2400000"/>
    <n v="600000"/>
    <n v="0"/>
    <n v="600000"/>
    <n v="0"/>
  </r>
  <r>
    <x v="1"/>
    <x v="1"/>
    <x v="7"/>
    <x v="7"/>
    <x v="7"/>
    <x v="58"/>
    <x v="20"/>
    <s v="01"/>
    <x v="0"/>
    <s v="200-PT-H-10702-RG-01"/>
    <s v="Activ. protocolarias y sociales"/>
    <n v="8605000"/>
    <n v="-7168745.25"/>
    <n v="1436254.75"/>
    <n v="575254.75"/>
    <n v="861000"/>
    <n v="0"/>
  </r>
  <r>
    <x v="1"/>
    <x v="1"/>
    <x v="7"/>
    <x v="7"/>
    <x v="7"/>
    <x v="58"/>
    <x v="22"/>
    <s v="01"/>
    <x v="0"/>
    <s v="200-PT-H-10702-RO-01"/>
    <s v="Activ. protocolarias y sociales"/>
    <n v="1650000"/>
    <n v="-240000"/>
    <n v="1410000"/>
    <n v="0"/>
    <n v="1410000"/>
    <n v="0"/>
  </r>
  <r>
    <x v="2"/>
    <x v="1"/>
    <x v="0"/>
    <x v="8"/>
    <x v="8"/>
    <x v="21"/>
    <x v="14"/>
    <s v="01"/>
    <x v="0"/>
    <s v="300-AA-L-10502-GP-01"/>
    <s v="Viáticos dentro del país"/>
    <n v="3000000"/>
    <n v="-2963600"/>
    <n v="36400"/>
    <n v="36400"/>
    <n v="0"/>
    <n v="0"/>
  </r>
  <r>
    <x v="2"/>
    <x v="1"/>
    <x v="9"/>
    <x v="8"/>
    <x v="8"/>
    <x v="20"/>
    <x v="26"/>
    <s v="01"/>
    <x v="0"/>
    <s v="300-AM-L-10501-VG-01"/>
    <s v="Transporte dentro del país"/>
    <n v="300000"/>
    <n v="-298160"/>
    <n v="1840"/>
    <n v="1840"/>
    <n v="0"/>
    <n v="0"/>
  </r>
  <r>
    <x v="2"/>
    <x v="1"/>
    <x v="9"/>
    <x v="8"/>
    <x v="8"/>
    <x v="21"/>
    <x v="26"/>
    <s v="01"/>
    <x v="0"/>
    <s v="300-AM-L-10502-VG-01"/>
    <s v="Viáticos dentro del país"/>
    <n v="4300000"/>
    <n v="-4112100"/>
    <n v="187900"/>
    <n v="186000"/>
    <n v="0"/>
    <n v="1900"/>
  </r>
  <r>
    <x v="2"/>
    <x v="1"/>
    <x v="9"/>
    <x v="8"/>
    <x v="8"/>
    <x v="23"/>
    <x v="26"/>
    <s v="01"/>
    <x v="0"/>
    <s v="300-AM-L-10701-VG-01"/>
    <s v="Actividades de capacitación"/>
    <n v="1000000"/>
    <n v="-500003"/>
    <n v="499997"/>
    <n v="0"/>
    <n v="0"/>
    <n v="499997"/>
  </r>
  <r>
    <x v="2"/>
    <x v="1"/>
    <x v="2"/>
    <x v="8"/>
    <x v="8"/>
    <x v="17"/>
    <x v="34"/>
    <s v="01"/>
    <x v="0"/>
    <s v="300-CS-L-10404-ST-01"/>
    <s v="Serv. en ciencias económ. y soc."/>
    <n v="15000000"/>
    <n v="-15000000"/>
    <n v="0"/>
    <n v="0"/>
    <n v="0"/>
    <n v="0"/>
  </r>
  <r>
    <x v="2"/>
    <x v="1"/>
    <x v="2"/>
    <x v="8"/>
    <x v="8"/>
    <x v="20"/>
    <x v="34"/>
    <s v="01"/>
    <x v="0"/>
    <s v="300-CS-L-10501-ST-01"/>
    <s v="Transporte dentro del país"/>
    <n v="300000"/>
    <n v="-300000"/>
    <n v="0"/>
    <n v="0"/>
    <n v="0"/>
    <n v="0"/>
  </r>
  <r>
    <x v="2"/>
    <x v="1"/>
    <x v="2"/>
    <x v="8"/>
    <x v="8"/>
    <x v="21"/>
    <x v="34"/>
    <s v="01"/>
    <x v="0"/>
    <s v="300-CS-L-10502-ST-01"/>
    <s v="Viáticos dentro del país"/>
    <n v="3500000"/>
    <n v="-3012200"/>
    <n v="487800"/>
    <n v="187800"/>
    <n v="0"/>
    <n v="300000"/>
  </r>
  <r>
    <x v="2"/>
    <x v="1"/>
    <x v="2"/>
    <x v="8"/>
    <x v="8"/>
    <x v="23"/>
    <x v="34"/>
    <s v="01"/>
    <x v="0"/>
    <s v="300-CS-L-10701-ST-01"/>
    <s v="Actividades de capacitación"/>
    <n v="4250000"/>
    <n v="-4250000"/>
    <n v="0"/>
    <n v="0"/>
    <n v="0"/>
    <n v="0"/>
  </r>
  <r>
    <x v="2"/>
    <x v="5"/>
    <x v="2"/>
    <x v="8"/>
    <x v="8"/>
    <x v="59"/>
    <x v="34"/>
    <s v="01"/>
    <x v="0"/>
    <s v="300-CS-L-59903-ST-01"/>
    <s v="Bienes intangibles"/>
    <n v="14000000"/>
    <n v="0"/>
    <n v="14000000"/>
    <n v="14000000"/>
    <n v="0"/>
    <n v="0"/>
  </r>
  <r>
    <x v="2"/>
    <x v="4"/>
    <x v="3"/>
    <x v="0"/>
    <x v="0"/>
    <x v="69"/>
    <x v="0"/>
    <s v="10"/>
    <x v="0"/>
    <s v="300-DP-A-60301-RH-10"/>
    <s v="Prestaciones legales"/>
    <n v="4000000"/>
    <n v="0"/>
    <n v="4000000"/>
    <n v="108420.05"/>
    <n v="0"/>
    <n v="3891579.95"/>
  </r>
  <r>
    <x v="2"/>
    <x v="4"/>
    <x v="3"/>
    <x v="0"/>
    <x v="0"/>
    <x v="69"/>
    <x v="0"/>
    <s v="10"/>
    <x v="2"/>
    <s v="300-DP-A-60301-RH-10-M1"/>
    <s v="Prestaciones legales"/>
    <n v="0"/>
    <n v="6000000"/>
    <n v="6000000"/>
    <n v="0"/>
    <n v="0"/>
    <n v="6000000"/>
  </r>
  <r>
    <x v="2"/>
    <x v="0"/>
    <x v="3"/>
    <x v="2"/>
    <x v="2"/>
    <x v="71"/>
    <x v="0"/>
    <s v="10"/>
    <x v="0"/>
    <s v="300-DP-E-00101-RH-10"/>
    <s v="Sueldos para Cargos Fijos"/>
    <n v="154629737"/>
    <n v="-10000000"/>
    <n v="144629737"/>
    <n v="144629737"/>
    <n v="0"/>
    <n v="0"/>
  </r>
  <r>
    <x v="2"/>
    <x v="0"/>
    <x v="3"/>
    <x v="2"/>
    <x v="2"/>
    <x v="71"/>
    <x v="0"/>
    <s v="10"/>
    <x v="3"/>
    <s v="300-DP-E-00101-RH-10-M5"/>
    <s v="Sueldos para Cargos Fijos"/>
    <n v="0"/>
    <n v="11100000"/>
    <n v="11100000"/>
    <n v="9077584.6500000004"/>
    <n v="0"/>
    <n v="2022415.35"/>
  </r>
  <r>
    <x v="2"/>
    <x v="0"/>
    <x v="3"/>
    <x v="2"/>
    <x v="2"/>
    <x v="72"/>
    <x v="0"/>
    <s v="10"/>
    <x v="0"/>
    <s v="300-DP-E-00103-RH-10"/>
    <s v="Servicios Especiales"/>
    <n v="3000000"/>
    <n v="-3000000"/>
    <n v="0"/>
    <n v="0"/>
    <n v="0"/>
    <n v="0"/>
  </r>
  <r>
    <x v="2"/>
    <x v="0"/>
    <x v="3"/>
    <x v="2"/>
    <x v="2"/>
    <x v="73"/>
    <x v="0"/>
    <s v="10"/>
    <x v="2"/>
    <s v="300-DP-E-00105-RH-10-M1"/>
    <s v="Suplencias"/>
    <n v="0"/>
    <n v="10000000"/>
    <n v="10000000"/>
    <n v="0"/>
    <n v="0"/>
    <n v="10000000"/>
  </r>
  <r>
    <x v="2"/>
    <x v="0"/>
    <x v="3"/>
    <x v="2"/>
    <x v="2"/>
    <x v="74"/>
    <x v="0"/>
    <s v="10"/>
    <x v="0"/>
    <s v="300-DP-E-00201-RH-10"/>
    <s v="Tiempo Extraordinario"/>
    <n v="1000000"/>
    <n v="-4.33"/>
    <n v="999995.67"/>
    <n v="44588.78"/>
    <n v="45000"/>
    <n v="910406.89"/>
  </r>
  <r>
    <x v="2"/>
    <x v="0"/>
    <x v="3"/>
    <x v="2"/>
    <x v="2"/>
    <x v="74"/>
    <x v="0"/>
    <s v="10"/>
    <x v="1"/>
    <s v="300-DP-E-00201-RH-10-M6"/>
    <s v="Tiempo Extraordinario"/>
    <n v="0"/>
    <n v="4.32"/>
    <n v="4.32"/>
    <n v="0"/>
    <n v="0"/>
    <n v="4.32"/>
  </r>
  <r>
    <x v="2"/>
    <x v="0"/>
    <x v="3"/>
    <x v="2"/>
    <x v="2"/>
    <x v="75"/>
    <x v="0"/>
    <s v="10"/>
    <x v="2"/>
    <s v="300-DP-E-00202-RH-10-M1"/>
    <s v="Recargo de funciones"/>
    <n v="0"/>
    <n v="3000000"/>
    <n v="3000000"/>
    <n v="0"/>
    <n v="0"/>
    <n v="3000000"/>
  </r>
  <r>
    <x v="2"/>
    <x v="0"/>
    <x v="3"/>
    <x v="2"/>
    <x v="2"/>
    <x v="76"/>
    <x v="0"/>
    <s v="10"/>
    <x v="0"/>
    <s v="300-DP-E-00301-RH-10"/>
    <s v="Retribución por años servidos"/>
    <n v="41011584"/>
    <n v="0"/>
    <n v="41011584"/>
    <n v="41011584"/>
    <n v="0"/>
    <n v="0"/>
  </r>
  <r>
    <x v="2"/>
    <x v="0"/>
    <x v="3"/>
    <x v="2"/>
    <x v="2"/>
    <x v="76"/>
    <x v="0"/>
    <s v="10"/>
    <x v="3"/>
    <s v="300-DP-E-00301-RH-10-M5"/>
    <s v="Retribución por años servidos"/>
    <n v="0"/>
    <n v="300000"/>
    <n v="300000"/>
    <n v="300000"/>
    <n v="0"/>
    <n v="0"/>
  </r>
  <r>
    <x v="2"/>
    <x v="0"/>
    <x v="3"/>
    <x v="2"/>
    <x v="2"/>
    <x v="77"/>
    <x v="0"/>
    <s v="10"/>
    <x v="0"/>
    <s v="300-DP-E-00302-RH-10"/>
    <s v="Restricción al ejer. lib. de la pro"/>
    <n v="84354214"/>
    <n v="0"/>
    <n v="84354214"/>
    <n v="80421497.900000006"/>
    <n v="0"/>
    <n v="3932716.1"/>
  </r>
  <r>
    <x v="2"/>
    <x v="0"/>
    <x v="3"/>
    <x v="2"/>
    <x v="2"/>
    <x v="78"/>
    <x v="0"/>
    <s v="10"/>
    <x v="0"/>
    <s v="300-DP-E-00303-RH-10"/>
    <s v="Décimo tercer mes"/>
    <n v="27860940"/>
    <n v="0"/>
    <n v="27860940"/>
    <n v="27860940"/>
    <n v="0"/>
    <n v="0"/>
  </r>
  <r>
    <x v="2"/>
    <x v="0"/>
    <x v="3"/>
    <x v="2"/>
    <x v="2"/>
    <x v="78"/>
    <x v="0"/>
    <s v="10"/>
    <x v="1"/>
    <s v="300-DP-E-00303-RH-10-M6"/>
    <s v="Décimo tercer mes"/>
    <n v="0"/>
    <n v="3000000"/>
    <n v="3000000"/>
    <n v="618303.28"/>
    <n v="0"/>
    <n v="2381696.7200000002"/>
  </r>
  <r>
    <x v="2"/>
    <x v="0"/>
    <x v="3"/>
    <x v="2"/>
    <x v="2"/>
    <x v="79"/>
    <x v="0"/>
    <s v="10"/>
    <x v="0"/>
    <s v="300-DP-E-00304-RH-10"/>
    <s v="Salario Escolar"/>
    <n v="25732650"/>
    <n v="0"/>
    <n v="25732650"/>
    <n v="24436567.329999998"/>
    <n v="0"/>
    <n v="1296082.67"/>
  </r>
  <r>
    <x v="2"/>
    <x v="0"/>
    <x v="3"/>
    <x v="2"/>
    <x v="2"/>
    <x v="80"/>
    <x v="0"/>
    <s v="10"/>
    <x v="0"/>
    <s v="300-DP-E-00399-RH-10"/>
    <s v="Otros Incentivos (carrera-zonaje)"/>
    <n v="26644833"/>
    <n v="0"/>
    <n v="26644833"/>
    <n v="24612807.460000001"/>
    <n v="0"/>
    <n v="2032025.54"/>
  </r>
  <r>
    <x v="2"/>
    <x v="0"/>
    <x v="3"/>
    <x v="2"/>
    <x v="2"/>
    <x v="81"/>
    <x v="0"/>
    <s v="10"/>
    <x v="0"/>
    <s v="300-DP-E-00401-RH-10"/>
    <s v="Cont. Pat. al Seguro de S.  de CCSS"/>
    <n v="31203304"/>
    <n v="0"/>
    <n v="31203304"/>
    <n v="29115418.699999999"/>
    <n v="0"/>
    <n v="2087885.3"/>
  </r>
  <r>
    <x v="2"/>
    <x v="0"/>
    <x v="3"/>
    <x v="2"/>
    <x v="2"/>
    <x v="81"/>
    <x v="0"/>
    <s v="10"/>
    <x v="3"/>
    <s v="300-DP-E-00401-RH-10-M5"/>
    <s v="Cont. Pat. al Seguro de S.  de CCSS"/>
    <n v="0"/>
    <n v="4000000"/>
    <n v="4000000"/>
    <n v="1218579.3"/>
    <n v="0"/>
    <n v="2781420.7"/>
  </r>
  <r>
    <x v="2"/>
    <x v="0"/>
    <x v="3"/>
    <x v="2"/>
    <x v="2"/>
    <x v="82"/>
    <x v="0"/>
    <s v="10"/>
    <x v="0"/>
    <s v="300-DP-E-00402-RH-10"/>
    <s v="Contribución Patronal al IMAS"/>
    <n v="1671665"/>
    <n v="0"/>
    <n v="1671665"/>
    <n v="1639675.63"/>
    <n v="0"/>
    <n v="31989.37"/>
  </r>
  <r>
    <x v="2"/>
    <x v="0"/>
    <x v="3"/>
    <x v="2"/>
    <x v="2"/>
    <x v="82"/>
    <x v="0"/>
    <s v="10"/>
    <x v="3"/>
    <s v="300-DP-E-00402-RH-10-M5"/>
    <s v="Contribución Patronal al IMAS"/>
    <n v="0"/>
    <n v="500000"/>
    <n v="500000"/>
    <n v="0"/>
    <n v="0"/>
    <n v="500000"/>
  </r>
  <r>
    <x v="2"/>
    <x v="0"/>
    <x v="3"/>
    <x v="2"/>
    <x v="2"/>
    <x v="83"/>
    <x v="0"/>
    <s v="10"/>
    <x v="0"/>
    <s v="300-DP-E-00403-RH-10"/>
    <s v="Contribución Patronal al INA"/>
    <n v="5014996"/>
    <n v="0"/>
    <n v="5014996"/>
    <n v="4919026.3099999996"/>
    <n v="0"/>
    <n v="95969.69"/>
  </r>
  <r>
    <x v="2"/>
    <x v="0"/>
    <x v="3"/>
    <x v="2"/>
    <x v="2"/>
    <x v="83"/>
    <x v="0"/>
    <s v="10"/>
    <x v="3"/>
    <s v="300-DP-E-00403-RH-10-M5"/>
    <s v="Contribución Patronal al INA"/>
    <n v="0"/>
    <n v="1000000"/>
    <n v="1000000"/>
    <n v="0"/>
    <n v="0"/>
    <n v="1000000"/>
  </r>
  <r>
    <x v="2"/>
    <x v="0"/>
    <x v="3"/>
    <x v="2"/>
    <x v="2"/>
    <x v="84"/>
    <x v="0"/>
    <s v="10"/>
    <x v="0"/>
    <s v="300-DP-E-00404-RH-10"/>
    <s v="Contribución Pat. a FODESAF"/>
    <n v="16716651"/>
    <n v="0"/>
    <n v="16716651"/>
    <n v="16396755.82"/>
    <n v="0"/>
    <n v="319895.18"/>
  </r>
  <r>
    <x v="2"/>
    <x v="0"/>
    <x v="3"/>
    <x v="2"/>
    <x v="2"/>
    <x v="84"/>
    <x v="0"/>
    <s v="10"/>
    <x v="3"/>
    <s v="300-DP-E-00404-RH-10-M5"/>
    <s v="Contribución Pat. a FODESAF"/>
    <n v="0"/>
    <n v="2500000"/>
    <n v="2500000"/>
    <n v="0"/>
    <n v="0"/>
    <n v="2500000"/>
  </r>
  <r>
    <x v="2"/>
    <x v="0"/>
    <x v="3"/>
    <x v="2"/>
    <x v="2"/>
    <x v="85"/>
    <x v="0"/>
    <s v="10"/>
    <x v="0"/>
    <s v="300-DP-E-00405-RH-10"/>
    <s v="Contribución Pat. al Banco Pop."/>
    <n v="1671666"/>
    <n v="0"/>
    <n v="1671666"/>
    <n v="1639675.63"/>
    <n v="0"/>
    <n v="31990.37"/>
  </r>
  <r>
    <x v="2"/>
    <x v="0"/>
    <x v="3"/>
    <x v="2"/>
    <x v="2"/>
    <x v="85"/>
    <x v="0"/>
    <s v="10"/>
    <x v="3"/>
    <s v="300-DP-E-00405-RH-10-M5"/>
    <s v="Contribución Pat. al Banco Pop."/>
    <n v="0"/>
    <n v="500000"/>
    <n v="500000"/>
    <n v="0"/>
    <n v="0"/>
    <n v="500000"/>
  </r>
  <r>
    <x v="2"/>
    <x v="0"/>
    <x v="3"/>
    <x v="2"/>
    <x v="2"/>
    <x v="86"/>
    <x v="0"/>
    <s v="10"/>
    <x v="0"/>
    <s v="300-DP-E-00501-RH-10"/>
    <s v="Cont. Pat. al Seguro  de P. de CCSS"/>
    <n v="16933317"/>
    <n v="0"/>
    <n v="16933317"/>
    <n v="16483641.58"/>
    <n v="0"/>
    <n v="449675.42"/>
  </r>
  <r>
    <x v="2"/>
    <x v="0"/>
    <x v="3"/>
    <x v="2"/>
    <x v="2"/>
    <x v="86"/>
    <x v="0"/>
    <s v="10"/>
    <x v="3"/>
    <s v="300-DP-E-00501-RH-10-M5"/>
    <s v="Cont. Pat. al Seguro  de P. de CCSS"/>
    <n v="0"/>
    <n v="3000000"/>
    <n v="3000000"/>
    <n v="691626.09"/>
    <n v="0"/>
    <n v="2308373.91"/>
  </r>
  <r>
    <x v="2"/>
    <x v="0"/>
    <x v="3"/>
    <x v="2"/>
    <x v="2"/>
    <x v="87"/>
    <x v="0"/>
    <s v="10"/>
    <x v="0"/>
    <s v="300-DP-E-00502-RH-10"/>
    <s v="Aporte Pat. al R. Oblig. de Pens."/>
    <n v="4999996"/>
    <n v="0"/>
    <n v="4999996"/>
    <n v="4999996"/>
    <n v="0"/>
    <n v="0"/>
  </r>
  <r>
    <x v="2"/>
    <x v="0"/>
    <x v="3"/>
    <x v="2"/>
    <x v="2"/>
    <x v="87"/>
    <x v="0"/>
    <s v="10"/>
    <x v="3"/>
    <s v="300-DP-E-00502-RH-10-M5"/>
    <s v="Aporte Pat. al R. Oblig. de Pens."/>
    <n v="0"/>
    <n v="1000000"/>
    <n v="1000000"/>
    <n v="666336.68999999994"/>
    <n v="0"/>
    <n v="333663.31"/>
  </r>
  <r>
    <x v="2"/>
    <x v="0"/>
    <x v="3"/>
    <x v="2"/>
    <x v="2"/>
    <x v="88"/>
    <x v="0"/>
    <s v="10"/>
    <x v="0"/>
    <s v="300-DP-E-00503-RH-10"/>
    <s v="Aporte Pat. al F.  de Capitaliz."/>
    <n v="9999989"/>
    <n v="0"/>
    <n v="9999989"/>
    <n v="9090747.5899999999"/>
    <n v="0"/>
    <n v="909241.41"/>
  </r>
  <r>
    <x v="2"/>
    <x v="0"/>
    <x v="3"/>
    <x v="2"/>
    <x v="2"/>
    <x v="88"/>
    <x v="0"/>
    <s v="10"/>
    <x v="3"/>
    <s v="300-DP-E-00503-RH-10-M5"/>
    <s v="Aporte Pat. al F.  de Capitaliz."/>
    <n v="0"/>
    <n v="1500000"/>
    <n v="1500000"/>
    <n v="0"/>
    <n v="0"/>
    <n v="1500000"/>
  </r>
  <r>
    <x v="2"/>
    <x v="0"/>
    <x v="3"/>
    <x v="2"/>
    <x v="2"/>
    <x v="89"/>
    <x v="0"/>
    <s v="10"/>
    <x v="0"/>
    <s v="300-DP-E-00505-RH-10"/>
    <s v="Cont. pat. F. Ad. por E. Privados"/>
    <n v="13030411"/>
    <n v="0"/>
    <n v="13030411"/>
    <n v="13030411"/>
    <n v="0"/>
    <n v="0"/>
  </r>
  <r>
    <x v="2"/>
    <x v="0"/>
    <x v="3"/>
    <x v="2"/>
    <x v="2"/>
    <x v="89"/>
    <x v="0"/>
    <s v="10"/>
    <x v="3"/>
    <s v="300-DP-E-00505-RH-10-M5"/>
    <s v="Cont. pat. F. Ad. por E. Privados"/>
    <n v="0"/>
    <n v="4000000"/>
    <n v="4000000"/>
    <n v="1864425.38"/>
    <n v="0"/>
    <n v="2135574.62"/>
  </r>
  <r>
    <x v="2"/>
    <x v="1"/>
    <x v="3"/>
    <x v="2"/>
    <x v="2"/>
    <x v="2"/>
    <x v="13"/>
    <s v="08"/>
    <x v="2"/>
    <s v="300-DP-E-10102-DE-08-M1"/>
    <s v="Alquiler de maquinaria, equipo y mo"/>
    <n v="0"/>
    <n v="7910000"/>
    <n v="7910000"/>
    <n v="7910000"/>
    <n v="0"/>
    <n v="0"/>
  </r>
  <r>
    <x v="2"/>
    <x v="4"/>
    <x v="3"/>
    <x v="2"/>
    <x v="2"/>
    <x v="91"/>
    <x v="0"/>
    <s v="10"/>
    <x v="2"/>
    <s v="300-DP-E-60399-RH-10-M1"/>
    <s v="Otras prestaciones"/>
    <n v="0"/>
    <n v="7000000"/>
    <n v="7000000"/>
    <n v="6891038.1900000004"/>
    <n v="0"/>
    <n v="108961.81"/>
  </r>
  <r>
    <x v="2"/>
    <x v="4"/>
    <x v="3"/>
    <x v="2"/>
    <x v="2"/>
    <x v="91"/>
    <x v="0"/>
    <s v="10"/>
    <x v="3"/>
    <s v="300-DP-E-60399-RH-10-M5"/>
    <s v="Otras prestaciones"/>
    <n v="0"/>
    <n v="8000000"/>
    <n v="8000000"/>
    <n v="0"/>
    <n v="0"/>
    <n v="8000000"/>
  </r>
  <r>
    <x v="2"/>
    <x v="7"/>
    <x v="3"/>
    <x v="8"/>
    <x v="8"/>
    <x v="102"/>
    <x v="23"/>
    <s v="01"/>
    <x v="0"/>
    <s v="300-DP-L-70302-RP-01"/>
    <s v="Transfer. de capital a fundaciones"/>
    <n v="24000000"/>
    <n v="0"/>
    <n v="24000000"/>
    <n v="23951851"/>
    <n v="48149"/>
    <n v="0"/>
  </r>
  <r>
    <x v="2"/>
    <x v="1"/>
    <x v="3"/>
    <x v="9"/>
    <x v="9"/>
    <x v="19"/>
    <x v="30"/>
    <s v="01"/>
    <x v="0"/>
    <s v="300-DP-M-10499-IN-01"/>
    <s v="Otros servicios de gestión y apoyo"/>
    <n v="850000"/>
    <n v="0"/>
    <n v="850000"/>
    <n v="470000.9"/>
    <n v="79.099999999999994"/>
    <n v="379920"/>
  </r>
  <r>
    <x v="2"/>
    <x v="1"/>
    <x v="3"/>
    <x v="9"/>
    <x v="9"/>
    <x v="21"/>
    <x v="30"/>
    <s v="01"/>
    <x v="0"/>
    <s v="300-DP-M-10502-IN-01"/>
    <s v="Viáticos dentro del país"/>
    <n v="299800"/>
    <n v="-299800"/>
    <n v="0"/>
    <n v="0"/>
    <n v="0"/>
    <n v="0"/>
  </r>
  <r>
    <x v="2"/>
    <x v="1"/>
    <x v="3"/>
    <x v="9"/>
    <x v="9"/>
    <x v="23"/>
    <x v="30"/>
    <s v="01"/>
    <x v="0"/>
    <s v="300-DP-M-10701-IN-01"/>
    <s v="Actividades de capacitación"/>
    <n v="320000"/>
    <n v="-232368.5"/>
    <n v="87631.5"/>
    <n v="87631.5"/>
    <n v="0"/>
    <n v="0"/>
  </r>
  <r>
    <x v="2"/>
    <x v="4"/>
    <x v="4"/>
    <x v="10"/>
    <x v="10"/>
    <x v="61"/>
    <x v="31"/>
    <s v="01"/>
    <x v="0"/>
    <s v="300-IE-K-60701-CI-01"/>
    <s v="Transf. Ctes. a org. Internacionale"/>
    <n v="6000000"/>
    <n v="0"/>
    <n v="6000000"/>
    <n v="6000000"/>
    <n v="0"/>
    <n v="0"/>
  </r>
  <r>
    <x v="2"/>
    <x v="1"/>
    <x v="4"/>
    <x v="8"/>
    <x v="8"/>
    <x v="17"/>
    <x v="14"/>
    <s v="01"/>
    <x v="0"/>
    <s v="300-IE-L-10404-GP-01"/>
    <s v="Serv. en ciencias económ. y soc."/>
    <n v="3000000"/>
    <n v="-3000000"/>
    <n v="0"/>
    <n v="0"/>
    <n v="0"/>
    <n v="0"/>
  </r>
  <r>
    <x v="2"/>
    <x v="1"/>
    <x v="4"/>
    <x v="8"/>
    <x v="8"/>
    <x v="17"/>
    <x v="14"/>
    <s v="03"/>
    <x v="0"/>
    <s v="300-IE-L-10404-GP-03"/>
    <s v="Serv. en ciencias económ. y soc."/>
    <n v="11000000"/>
    <n v="-6000000"/>
    <n v="5000000"/>
    <n v="5000000"/>
    <n v="0"/>
    <n v="0"/>
  </r>
  <r>
    <x v="2"/>
    <x v="1"/>
    <x v="4"/>
    <x v="8"/>
    <x v="8"/>
    <x v="17"/>
    <x v="14"/>
    <s v="03"/>
    <x v="2"/>
    <s v="300-IE-L-10404-GP-03-M1"/>
    <s v="Serv. en ciencias económ. y soc."/>
    <n v="0"/>
    <n v="3141400"/>
    <n v="3141400"/>
    <n v="2491900"/>
    <n v="0"/>
    <n v="649500"/>
  </r>
  <r>
    <x v="2"/>
    <x v="1"/>
    <x v="4"/>
    <x v="8"/>
    <x v="8"/>
    <x v="20"/>
    <x v="14"/>
    <s v="01"/>
    <x v="0"/>
    <s v="300-IE-L-10501-GP-01"/>
    <s v="Transporte dentro del país"/>
    <n v="200000"/>
    <n v="0"/>
    <n v="200000"/>
    <n v="0"/>
    <n v="0"/>
    <n v="200000"/>
  </r>
  <r>
    <x v="2"/>
    <x v="1"/>
    <x v="4"/>
    <x v="8"/>
    <x v="8"/>
    <x v="21"/>
    <x v="31"/>
    <s v="01"/>
    <x v="0"/>
    <s v="300-IE-L-10502-CI-01"/>
    <s v="Viáticos dentro del país"/>
    <n v="2857500"/>
    <n v="-2548000"/>
    <n v="309500"/>
    <n v="309500"/>
    <n v="0"/>
    <n v="0"/>
  </r>
  <r>
    <x v="2"/>
    <x v="1"/>
    <x v="4"/>
    <x v="8"/>
    <x v="8"/>
    <x v="21"/>
    <x v="14"/>
    <s v="01"/>
    <x v="0"/>
    <s v="300-IE-L-10502-GP-01"/>
    <s v="Viáticos dentro del país"/>
    <n v="3750000"/>
    <n v="-3673200"/>
    <n v="76800"/>
    <n v="76800"/>
    <n v="0"/>
    <n v="0"/>
  </r>
  <r>
    <x v="2"/>
    <x v="1"/>
    <x v="4"/>
    <x v="8"/>
    <x v="8"/>
    <x v="21"/>
    <x v="14"/>
    <s v="03"/>
    <x v="0"/>
    <s v="300-IE-L-10502-GP-03"/>
    <s v="Viáticos dentro del país"/>
    <n v="1700000"/>
    <n v="-1700000"/>
    <n v="0"/>
    <n v="0"/>
    <n v="0"/>
    <n v="0"/>
  </r>
  <r>
    <x v="2"/>
    <x v="1"/>
    <x v="4"/>
    <x v="8"/>
    <x v="8"/>
    <x v="23"/>
    <x v="14"/>
    <s v="01"/>
    <x v="0"/>
    <s v="300-IE-L-10701-GP-01"/>
    <s v="Actividades de capacitación"/>
    <n v="5600000"/>
    <n v="-5600000"/>
    <n v="0"/>
    <n v="0"/>
    <n v="0"/>
    <n v="0"/>
  </r>
  <r>
    <x v="2"/>
    <x v="1"/>
    <x v="4"/>
    <x v="8"/>
    <x v="8"/>
    <x v="23"/>
    <x v="14"/>
    <s v="03"/>
    <x v="0"/>
    <s v="300-IE-L-10701-GP-03"/>
    <s v="Actividades de capacitación"/>
    <n v="11100000"/>
    <n v="-10879311"/>
    <n v="220689"/>
    <n v="220689"/>
    <n v="0"/>
    <n v="0"/>
  </r>
  <r>
    <x v="2"/>
    <x v="1"/>
    <x v="4"/>
    <x v="9"/>
    <x v="9"/>
    <x v="17"/>
    <x v="31"/>
    <s v="01"/>
    <x v="0"/>
    <s v="300-IE-M-10404-CI-01"/>
    <s v="Serv. en ciencias económ. y soc."/>
    <n v="5000000"/>
    <n v="-5000000"/>
    <n v="0"/>
    <n v="0"/>
    <n v="0"/>
    <n v="0"/>
  </r>
  <r>
    <x v="2"/>
    <x v="1"/>
    <x v="4"/>
    <x v="9"/>
    <x v="9"/>
    <x v="17"/>
    <x v="31"/>
    <s v="01"/>
    <x v="2"/>
    <s v="300-IE-M-10404-CI-01-M1"/>
    <s v="Serv. en ciencias económ. y soc."/>
    <n v="0"/>
    <n v="3382948.8"/>
    <n v="3382948.8"/>
    <n v="3382948.8"/>
    <n v="0"/>
    <n v="0"/>
  </r>
  <r>
    <x v="2"/>
    <x v="1"/>
    <x v="5"/>
    <x v="10"/>
    <x v="10"/>
    <x v="23"/>
    <x v="15"/>
    <s v="01"/>
    <x v="0"/>
    <s v="300-IS-K-10701-CA-01"/>
    <s v="Actividades de capacitación"/>
    <n v="1425000"/>
    <n v="-1425000"/>
    <n v="0"/>
    <n v="0"/>
    <n v="0"/>
    <n v="0"/>
  </r>
  <r>
    <x v="2"/>
    <x v="1"/>
    <x v="7"/>
    <x v="10"/>
    <x v="10"/>
    <x v="20"/>
    <x v="19"/>
    <s v="05"/>
    <x v="0"/>
    <s v="300-PT-K-10501-RB-05"/>
    <s v="Transporte dentro del país"/>
    <n v="200000"/>
    <n v="-200000"/>
    <n v="0"/>
    <n v="0"/>
    <n v="0"/>
    <n v="0"/>
  </r>
  <r>
    <x v="2"/>
    <x v="1"/>
    <x v="7"/>
    <x v="10"/>
    <x v="10"/>
    <x v="21"/>
    <x v="19"/>
    <s v="05"/>
    <x v="0"/>
    <s v="300-PT-K-10502-RB-05"/>
    <s v="Viáticos dentro del país"/>
    <n v="500000"/>
    <n v="-500000"/>
    <n v="0"/>
    <n v="0"/>
    <n v="0"/>
    <n v="0"/>
  </r>
  <r>
    <x v="2"/>
    <x v="1"/>
    <x v="7"/>
    <x v="10"/>
    <x v="10"/>
    <x v="21"/>
    <x v="21"/>
    <s v="05"/>
    <x v="0"/>
    <s v="300-PT-K-10502-RN-05"/>
    <s v="Viáticos dentro del país"/>
    <n v="928000"/>
    <n v="-635500"/>
    <n v="292500"/>
    <n v="184500"/>
    <n v="0"/>
    <n v="108000"/>
  </r>
  <r>
    <x v="2"/>
    <x v="1"/>
    <x v="7"/>
    <x v="10"/>
    <x v="10"/>
    <x v="21"/>
    <x v="23"/>
    <s v="03"/>
    <x v="0"/>
    <s v="300-PT-K-10502-RP-03"/>
    <s v="Viáticos dentro del país"/>
    <n v="51500"/>
    <n v="0"/>
    <n v="51500"/>
    <n v="0"/>
    <n v="51500"/>
    <n v="0"/>
  </r>
  <r>
    <x v="2"/>
    <x v="1"/>
    <x v="7"/>
    <x v="10"/>
    <x v="10"/>
    <x v="23"/>
    <x v="21"/>
    <s v="05"/>
    <x v="0"/>
    <s v="300-PT-K-10701-RN-05"/>
    <s v="Actividades de capacitación"/>
    <n v="262500"/>
    <n v="-111645"/>
    <n v="150855"/>
    <n v="0"/>
    <n v="150855"/>
    <n v="0"/>
  </r>
  <r>
    <x v="2"/>
    <x v="1"/>
    <x v="7"/>
    <x v="8"/>
    <x v="8"/>
    <x v="20"/>
    <x v="17"/>
    <s v="01"/>
    <x v="0"/>
    <s v="300-PT-L-10501-DR-01"/>
    <s v="Transporte dentro del país"/>
    <n v="50000"/>
    <n v="0"/>
    <n v="50000"/>
    <n v="0"/>
    <n v="0"/>
    <n v="50000"/>
  </r>
  <r>
    <x v="2"/>
    <x v="1"/>
    <x v="7"/>
    <x v="8"/>
    <x v="8"/>
    <x v="20"/>
    <x v="18"/>
    <s v="01"/>
    <x v="0"/>
    <s v="300-PT-L-10501-RA-01"/>
    <s v="Transporte dentro del país"/>
    <n v="260000"/>
    <n v="-253020"/>
    <n v="6980"/>
    <n v="6980"/>
    <n v="0"/>
    <n v="0"/>
  </r>
  <r>
    <x v="2"/>
    <x v="1"/>
    <x v="7"/>
    <x v="8"/>
    <x v="8"/>
    <x v="20"/>
    <x v="19"/>
    <s v="01"/>
    <x v="0"/>
    <s v="300-PT-L-10501-RB-01"/>
    <s v="Transporte dentro del país"/>
    <n v="1080000"/>
    <n v="-973716.5"/>
    <n v="106283.5"/>
    <n v="20315"/>
    <n v="0"/>
    <n v="85968.5"/>
  </r>
  <r>
    <x v="2"/>
    <x v="1"/>
    <x v="7"/>
    <x v="8"/>
    <x v="8"/>
    <x v="20"/>
    <x v="33"/>
    <s v="01"/>
    <x v="0"/>
    <s v="300-PT-L-10501-RC-01"/>
    <s v="Transporte dentro del país"/>
    <n v="566400"/>
    <n v="-519645"/>
    <n v="46755"/>
    <n v="46755"/>
    <n v="0"/>
    <n v="0"/>
  </r>
  <r>
    <x v="2"/>
    <x v="1"/>
    <x v="7"/>
    <x v="8"/>
    <x v="8"/>
    <x v="20"/>
    <x v="20"/>
    <s v="01"/>
    <x v="0"/>
    <s v="300-PT-L-10501-RG-01"/>
    <s v="Transporte dentro del país"/>
    <n v="107200"/>
    <n v="0"/>
    <n v="107200"/>
    <n v="11470"/>
    <n v="0"/>
    <n v="95730"/>
  </r>
  <r>
    <x v="2"/>
    <x v="1"/>
    <x v="7"/>
    <x v="8"/>
    <x v="8"/>
    <x v="20"/>
    <x v="22"/>
    <s v="01"/>
    <x v="0"/>
    <s v="300-PT-L-10501-RO-01"/>
    <s v="Transporte dentro del país"/>
    <n v="200000"/>
    <n v="-200000"/>
    <n v="0"/>
    <n v="0"/>
    <n v="0"/>
    <n v="0"/>
  </r>
  <r>
    <x v="2"/>
    <x v="1"/>
    <x v="7"/>
    <x v="8"/>
    <x v="8"/>
    <x v="20"/>
    <x v="23"/>
    <s v="01"/>
    <x v="0"/>
    <s v="300-PT-L-10501-RP-01"/>
    <s v="Transporte dentro del país"/>
    <n v="200000"/>
    <n v="-174100"/>
    <n v="25900"/>
    <n v="25900"/>
    <n v="0"/>
    <n v="0"/>
  </r>
  <r>
    <x v="2"/>
    <x v="1"/>
    <x v="7"/>
    <x v="8"/>
    <x v="8"/>
    <x v="21"/>
    <x v="17"/>
    <s v="01"/>
    <x v="0"/>
    <s v="300-PT-L-10502-DR-01"/>
    <s v="Viáticos dentro del país"/>
    <n v="829000"/>
    <n v="-829000"/>
    <n v="0"/>
    <n v="0"/>
    <n v="0"/>
    <n v="0"/>
  </r>
  <r>
    <x v="2"/>
    <x v="1"/>
    <x v="7"/>
    <x v="8"/>
    <x v="8"/>
    <x v="21"/>
    <x v="18"/>
    <s v="01"/>
    <x v="0"/>
    <s v="300-PT-L-10502-RA-01"/>
    <s v="Viáticos dentro del país"/>
    <n v="866700"/>
    <n v="-811200"/>
    <n v="55500"/>
    <n v="55500"/>
    <n v="0"/>
    <n v="0"/>
  </r>
  <r>
    <x v="2"/>
    <x v="1"/>
    <x v="7"/>
    <x v="8"/>
    <x v="8"/>
    <x v="21"/>
    <x v="19"/>
    <s v="01"/>
    <x v="0"/>
    <s v="300-PT-L-10502-RB-01"/>
    <s v="Viáticos dentro del país"/>
    <n v="4159700"/>
    <n v="-3490830"/>
    <n v="668870"/>
    <n v="509500"/>
    <n v="0"/>
    <n v="159370"/>
  </r>
  <r>
    <x v="2"/>
    <x v="1"/>
    <x v="7"/>
    <x v="8"/>
    <x v="8"/>
    <x v="21"/>
    <x v="33"/>
    <s v="01"/>
    <x v="0"/>
    <s v="300-PT-L-10502-RC-01"/>
    <s v="Viáticos dentro del país"/>
    <n v="1194000"/>
    <n v="-1023000"/>
    <n v="171000"/>
    <n v="171000"/>
    <n v="0"/>
    <n v="0"/>
  </r>
  <r>
    <x v="2"/>
    <x v="1"/>
    <x v="7"/>
    <x v="8"/>
    <x v="8"/>
    <x v="21"/>
    <x v="20"/>
    <s v="01"/>
    <x v="0"/>
    <s v="300-PT-L-10502-RG-01"/>
    <s v="Viáticos dentro del país"/>
    <n v="668000"/>
    <n v="-610000"/>
    <n v="58000"/>
    <n v="58000"/>
    <n v="0"/>
    <n v="0"/>
  </r>
  <r>
    <x v="2"/>
    <x v="1"/>
    <x v="7"/>
    <x v="8"/>
    <x v="8"/>
    <x v="21"/>
    <x v="22"/>
    <s v="01"/>
    <x v="0"/>
    <s v="300-PT-L-10502-RO-01"/>
    <s v="Viáticos dentro del país"/>
    <n v="750000"/>
    <n v="-656550"/>
    <n v="93450"/>
    <n v="20500"/>
    <n v="0"/>
    <n v="72950"/>
  </r>
  <r>
    <x v="2"/>
    <x v="1"/>
    <x v="7"/>
    <x v="8"/>
    <x v="8"/>
    <x v="21"/>
    <x v="23"/>
    <s v="01"/>
    <x v="0"/>
    <s v="300-PT-L-10502-RP-01"/>
    <s v="Viáticos dentro del país"/>
    <n v="834500"/>
    <n v="-499500"/>
    <n v="335000"/>
    <n v="331500"/>
    <n v="0"/>
    <n v="3500"/>
  </r>
  <r>
    <x v="2"/>
    <x v="1"/>
    <x v="7"/>
    <x v="8"/>
    <x v="8"/>
    <x v="23"/>
    <x v="18"/>
    <s v="01"/>
    <x v="0"/>
    <s v="300-PT-L-10701-RA-01"/>
    <s v="Actividades de capacitación"/>
    <n v="128000"/>
    <n v="-102400"/>
    <n v="25600"/>
    <n v="0"/>
    <n v="25600"/>
    <n v="0"/>
  </r>
  <r>
    <x v="2"/>
    <x v="1"/>
    <x v="7"/>
    <x v="8"/>
    <x v="8"/>
    <x v="23"/>
    <x v="19"/>
    <s v="01"/>
    <x v="0"/>
    <s v="300-PT-L-10701-RB-01"/>
    <s v="Actividades de capacitación"/>
    <n v="4550000"/>
    <n v="-4550000"/>
    <n v="0"/>
    <n v="0"/>
    <n v="0"/>
    <n v="0"/>
  </r>
  <r>
    <x v="2"/>
    <x v="1"/>
    <x v="7"/>
    <x v="8"/>
    <x v="8"/>
    <x v="23"/>
    <x v="20"/>
    <s v="01"/>
    <x v="0"/>
    <s v="300-PT-L-10701-RG-01"/>
    <s v="Actividades de capacitación"/>
    <n v="3925000"/>
    <n v="-2902750.94"/>
    <n v="1022249.06"/>
    <n v="461249.05"/>
    <n v="561000"/>
    <n v="0.01"/>
  </r>
  <r>
    <x v="2"/>
    <x v="1"/>
    <x v="7"/>
    <x v="8"/>
    <x v="8"/>
    <x v="23"/>
    <x v="21"/>
    <s v="01"/>
    <x v="0"/>
    <s v="300-PT-L-10701-RN-01"/>
    <s v="Actividades de capacitación"/>
    <n v="450000"/>
    <n v="0"/>
    <n v="450000"/>
    <n v="0"/>
    <n v="450000"/>
    <n v="0"/>
  </r>
  <r>
    <x v="2"/>
    <x v="1"/>
    <x v="7"/>
    <x v="8"/>
    <x v="8"/>
    <x v="23"/>
    <x v="22"/>
    <s v="01"/>
    <x v="0"/>
    <s v="300-PT-L-10701-RO-01"/>
    <s v="Actividades de capacitación"/>
    <n v="480000"/>
    <n v="-384000"/>
    <n v="96000"/>
    <n v="0"/>
    <n v="96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A53BFD-9071-4FE0-B37E-92B5ED222D26}"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9"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showAll="0"/>
    <pivotField showAll="0"/>
  </pivotFields>
  <rowFields count="2">
    <field x="1"/>
    <field x="2"/>
  </rowFields>
  <rowItems count="6">
    <i>
      <x/>
    </i>
    <i r="1">
      <x v="1"/>
    </i>
    <i>
      <x v="2"/>
    </i>
    <i r="1">
      <x/>
    </i>
    <i r="1">
      <x v="3"/>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8F0AB38-10F4-43B1-9BC7-C8F7660314D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0:C36"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showAll="0"/>
    <pivotField showAll="0"/>
  </pivotFields>
  <rowFields count="2">
    <field x="0"/>
    <field x="1"/>
  </rowFields>
  <rowItems count="6">
    <i>
      <x/>
    </i>
    <i r="1">
      <x v="1"/>
    </i>
    <i>
      <x v="2"/>
    </i>
    <i r="1">
      <x/>
    </i>
    <i r="1">
      <x v="3"/>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C165969-7888-4AF3-A11A-53552BC8B99C}"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0:G50"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axis="axisRow" showAll="0">
      <items count="13">
        <item x="1"/>
        <item x="2"/>
        <item x="3"/>
        <item x="7"/>
        <item x="8"/>
        <item x="4"/>
        <item x="5"/>
        <item x="11"/>
        <item x="9"/>
        <item x="6"/>
        <item x="10"/>
        <item x="0"/>
        <item t="default"/>
      </items>
    </pivotField>
    <pivotField showAll="0"/>
  </pivotFields>
  <rowFields count="3">
    <field x="0"/>
    <field x="1"/>
    <field x="4"/>
  </rowFields>
  <rowItems count="20">
    <i>
      <x/>
    </i>
    <i r="1">
      <x v="1"/>
    </i>
    <i r="2">
      <x/>
    </i>
    <i r="2">
      <x v="1"/>
    </i>
    <i r="2">
      <x v="2"/>
    </i>
    <i r="2">
      <x v="5"/>
    </i>
    <i r="2">
      <x v="6"/>
    </i>
    <i r="2">
      <x v="9"/>
    </i>
    <i>
      <x v="2"/>
    </i>
    <i r="1">
      <x/>
    </i>
    <i r="2">
      <x v="1"/>
    </i>
    <i r="2">
      <x v="5"/>
    </i>
    <i r="1">
      <x v="3"/>
    </i>
    <i r="2">
      <x/>
    </i>
    <i r="2">
      <x v="1"/>
    </i>
    <i r="2">
      <x v="2"/>
    </i>
    <i r="2">
      <x v="5"/>
    </i>
    <i r="2">
      <x v="6"/>
    </i>
    <i r="2">
      <x v="9"/>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A51D09B-FBE7-413A-92C8-C9FBD143052C}"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G23"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axis="axisRow" showAll="0">
      <items count="9">
        <item x="3"/>
        <item x="0"/>
        <item x="1"/>
        <item x="2"/>
        <item x="4"/>
        <item x="6"/>
        <item x="7"/>
        <item x="5"/>
        <item t="default"/>
      </items>
    </pivotField>
    <pivotField showAll="0"/>
  </pivotFields>
  <rowFields count="3">
    <field x="1"/>
    <field x="2"/>
    <field x="5"/>
  </rowFields>
  <rowItems count="20">
    <i>
      <x/>
    </i>
    <i r="1">
      <x v="1"/>
    </i>
    <i r="2">
      <x/>
    </i>
    <i r="2">
      <x v="1"/>
    </i>
    <i r="2">
      <x v="2"/>
    </i>
    <i r="2">
      <x v="3"/>
    </i>
    <i r="2">
      <x v="4"/>
    </i>
    <i r="2">
      <x v="5"/>
    </i>
    <i>
      <x v="2"/>
    </i>
    <i r="1">
      <x/>
    </i>
    <i r="2">
      <x v="1"/>
    </i>
    <i r="2">
      <x v="4"/>
    </i>
    <i r="1">
      <x v="3"/>
    </i>
    <i r="2">
      <x/>
    </i>
    <i r="2">
      <x v="1"/>
    </i>
    <i r="2">
      <x v="2"/>
    </i>
    <i r="2">
      <x v="3"/>
    </i>
    <i r="2">
      <x v="4"/>
    </i>
    <i r="2">
      <x v="5"/>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CE3F92F-84C2-40AF-8F20-A7A995120B32}" name="TablaDinámica6" cacheId="2"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1:I59" firstHeaderRow="0" firstDataRow="1" firstDataCol="7"/>
  <pivotFields count="17">
    <pivotField axis="axisRow" compact="0" outline="0" showAll="0" defaultSubtotal="0">
      <items count="3">
        <item x="0"/>
        <item x="1"/>
        <item x="2"/>
      </items>
    </pivotField>
    <pivotField compact="0" outline="0" showAll="0" defaultSubtotal="0">
      <items count="8">
        <item x="0"/>
        <item x="1"/>
        <item x="2"/>
        <item x="3"/>
        <item x="5"/>
        <item x="4"/>
        <item x="7"/>
        <item x="6"/>
      </items>
    </pivotField>
    <pivotField axis="axisRow" compact="0" outline="0" showAll="0" defaultSubtotal="0">
      <items count="11">
        <item x="0"/>
        <item x="9"/>
        <item x="1"/>
        <item x="2"/>
        <item x="3"/>
        <item x="4"/>
        <item x="10"/>
        <item x="5"/>
        <item x="6"/>
        <item x="7"/>
        <item x="8"/>
      </items>
    </pivotField>
    <pivotField axis="axisRow" compact="0" outline="0" showAll="0" defaultSubtotal="0">
      <items count="11">
        <item x="0"/>
        <item x="3"/>
        <item x="5"/>
        <item x="1"/>
        <item x="2"/>
        <item x="6"/>
        <item x="4"/>
        <item x="7"/>
        <item x="10"/>
        <item x="8"/>
        <item x="9"/>
      </items>
    </pivotField>
    <pivotField axis="axisRow" compact="0" outline="0" showAll="0" defaultSubtotal="0">
      <items count="11">
        <item x="0"/>
        <item x="10"/>
        <item x="8"/>
        <item x="6"/>
        <item x="4"/>
        <item x="1"/>
        <item x="2"/>
        <item x="5"/>
        <item x="9"/>
        <item x="3"/>
        <item x="7"/>
      </items>
    </pivotField>
    <pivotField axis="axisRow" compact="0" outline="0" showAll="0" defaultSubtotal="0">
      <items count="103">
        <item x="71"/>
        <item x="72"/>
        <item x="73"/>
        <item x="74"/>
        <item x="75"/>
        <item x="97"/>
        <item x="0"/>
        <item x="76"/>
        <item x="77"/>
        <item x="78"/>
        <item x="79"/>
        <item x="80"/>
        <item x="81"/>
        <item x="82"/>
        <item x="83"/>
        <item x="84"/>
        <item x="85"/>
        <item x="86"/>
        <item x="87"/>
        <item x="88"/>
        <item x="89"/>
        <item h="1" x="1"/>
        <item h="1" x="2"/>
        <item h="1" x="93"/>
        <item h="1" x="3"/>
        <item h="1" x="4"/>
        <item h="1" x="5"/>
        <item h="1" x="6"/>
        <item h="1" x="7"/>
        <item h="1" x="8"/>
        <item h="1" x="9"/>
        <item h="1" x="10"/>
        <item h="1" x="11"/>
        <item h="1" x="12"/>
        <item h="1" x="13"/>
        <item h="1" x="14"/>
        <item h="1" x="15"/>
        <item h="1" x="95"/>
        <item h="1" x="16"/>
        <item h="1" x="17"/>
        <item h="1" x="92"/>
        <item h="1" x="18"/>
        <item h="1" x="19"/>
        <item h="1" x="20"/>
        <item h="1" x="21"/>
        <item h="1" x="56"/>
        <item h="1" x="57"/>
        <item h="1" x="22"/>
        <item h="1" x="23"/>
        <item h="1" x="58"/>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62"/>
        <item h="1" x="63"/>
        <item h="1" x="94"/>
        <item h="1" x="64"/>
        <item h="1" x="98"/>
        <item h="1" x="65"/>
        <item h="1" x="66"/>
        <item h="1" x="67"/>
        <item h="1" x="59"/>
        <item h="1" x="68"/>
        <item h="1" x="90"/>
        <item h="1" x="54"/>
        <item h="1" x="55"/>
        <item h="1" x="96"/>
        <item h="1" x="69"/>
        <item h="1" x="91"/>
        <item h="1" x="60"/>
        <item h="1" x="61"/>
        <item h="1" x="99"/>
        <item h="1" x="100"/>
        <item h="1" x="102"/>
        <item h="1" x="101"/>
        <item h="1" x="70"/>
      </items>
    </pivotField>
    <pivotField axis="axisRow" compact="0" outline="0" showAll="0" defaultSubtotal="0">
      <items count="35">
        <item x="9"/>
        <item x="10"/>
        <item x="15"/>
        <item x="25"/>
        <item x="4"/>
        <item x="31"/>
        <item x="32"/>
        <item x="12"/>
        <item x="27"/>
        <item x="5"/>
        <item x="11"/>
        <item x="13"/>
        <item x="28"/>
        <item x="29"/>
        <item x="17"/>
        <item x="2"/>
        <item x="14"/>
        <item x="30"/>
        <item x="8"/>
        <item x="6"/>
        <item x="16"/>
        <item x="3"/>
        <item x="18"/>
        <item x="19"/>
        <item x="33"/>
        <item x="20"/>
        <item x="0"/>
        <item x="7"/>
        <item x="21"/>
        <item x="22"/>
        <item x="23"/>
        <item x="1"/>
        <item x="34"/>
        <item x="24"/>
        <item x="26"/>
      </items>
    </pivotField>
    <pivotField compact="0" outline="0" showAll="0" defaultSubtotal="0"/>
    <pivotField axis="axisRow" compact="0" outline="0" showAll="0" defaultSubtotal="0">
      <items count="9">
        <item x="0"/>
        <item h="1" x="2"/>
        <item h="1" x="4"/>
        <item h="1" x="5"/>
        <item h="1" x="8"/>
        <item h="1" x="3"/>
        <item h="1" x="1"/>
        <item h="1" x="6"/>
        <item h="1" x="7"/>
      </items>
    </pivotField>
    <pivotField compact="0" outline="0" showAll="0" defaultSubtotal="0"/>
    <pivotField compact="0" outline="0" showAll="0" defaultSubtotal="0"/>
    <pivotField compact="0" numFmtId="4" outline="0" showAll="0" defaultSubtotal="0"/>
    <pivotField compact="0" numFmtId="4" outline="0" showAll="0" defaultSubtotal="0"/>
    <pivotField dataField="1" compact="0" numFmtId="4" outline="0" showAll="0" defaultSubtotal="0"/>
    <pivotField dataField="1" compact="0" numFmtId="4" outline="0" showAll="0" defaultSubtotal="0"/>
    <pivotField compact="0" numFmtId="4" outline="0" showAll="0" defaultSubtotal="0"/>
    <pivotField compact="0" numFmtId="4" outline="0" showAll="0" defaultSubtotal="0"/>
  </pivotFields>
  <rowFields count="7">
    <field x="0"/>
    <field x="2"/>
    <field x="3"/>
    <field x="4"/>
    <field x="6"/>
    <field x="8"/>
    <field x="5"/>
  </rowFields>
  <rowItems count="58">
    <i>
      <x/>
      <x/>
      <x/>
      <x/>
      <x v="26"/>
      <x/>
      <x v="6"/>
    </i>
    <i r="1">
      <x v="4"/>
      <x v="4"/>
      <x v="6"/>
      <x v="26"/>
      <x/>
      <x/>
    </i>
    <i r="6">
      <x v="1"/>
    </i>
    <i r="6">
      <x v="2"/>
    </i>
    <i r="6">
      <x v="3"/>
    </i>
    <i r="6">
      <x v="4"/>
    </i>
    <i r="6">
      <x v="7"/>
    </i>
    <i r="6">
      <x v="8"/>
    </i>
    <i r="6">
      <x v="9"/>
    </i>
    <i r="6">
      <x v="10"/>
    </i>
    <i r="6">
      <x v="11"/>
    </i>
    <i r="6">
      <x v="12"/>
    </i>
    <i r="6">
      <x v="13"/>
    </i>
    <i r="6">
      <x v="14"/>
    </i>
    <i r="6">
      <x v="15"/>
    </i>
    <i r="6">
      <x v="16"/>
    </i>
    <i r="6">
      <x v="17"/>
    </i>
    <i r="6">
      <x v="18"/>
    </i>
    <i r="6">
      <x v="19"/>
    </i>
    <i r="6">
      <x v="20"/>
    </i>
    <i>
      <x v="1"/>
      <x v="4"/>
      <x v="4"/>
      <x v="6"/>
      <x v="26"/>
      <x/>
      <x/>
    </i>
    <i r="6">
      <x v="1"/>
    </i>
    <i r="6">
      <x v="2"/>
    </i>
    <i r="6">
      <x v="3"/>
    </i>
    <i r="6">
      <x v="4"/>
    </i>
    <i r="6">
      <x v="5"/>
    </i>
    <i r="6">
      <x v="7"/>
    </i>
    <i r="6">
      <x v="8"/>
    </i>
    <i r="6">
      <x v="9"/>
    </i>
    <i r="6">
      <x v="10"/>
    </i>
    <i r="6">
      <x v="11"/>
    </i>
    <i r="6">
      <x v="12"/>
    </i>
    <i r="6">
      <x v="13"/>
    </i>
    <i r="6">
      <x v="14"/>
    </i>
    <i r="6">
      <x v="15"/>
    </i>
    <i r="6">
      <x v="16"/>
    </i>
    <i r="6">
      <x v="17"/>
    </i>
    <i r="6">
      <x v="18"/>
    </i>
    <i r="6">
      <x v="19"/>
    </i>
    <i r="6">
      <x v="20"/>
    </i>
    <i>
      <x v="2"/>
      <x v="4"/>
      <x v="4"/>
      <x v="6"/>
      <x v="26"/>
      <x/>
      <x/>
    </i>
    <i r="6">
      <x v="1"/>
    </i>
    <i r="6">
      <x v="3"/>
    </i>
    <i r="6">
      <x v="7"/>
    </i>
    <i r="6">
      <x v="8"/>
    </i>
    <i r="6">
      <x v="9"/>
    </i>
    <i r="6">
      <x v="10"/>
    </i>
    <i r="6">
      <x v="11"/>
    </i>
    <i r="6">
      <x v="12"/>
    </i>
    <i r="6">
      <x v="13"/>
    </i>
    <i r="6">
      <x v="14"/>
    </i>
    <i r="6">
      <x v="15"/>
    </i>
    <i r="6">
      <x v="16"/>
    </i>
    <i r="6">
      <x v="17"/>
    </i>
    <i r="6">
      <x v="18"/>
    </i>
    <i r="6">
      <x v="19"/>
    </i>
    <i r="6">
      <x v="20"/>
    </i>
    <i t="grand">
      <x/>
    </i>
  </rowItems>
  <colFields count="1">
    <field x="-2"/>
  </colFields>
  <colItems count="2">
    <i>
      <x/>
    </i>
    <i i="1">
      <x v="1"/>
    </i>
  </colItems>
  <dataFields count="2">
    <dataField name="Suma de PRES.MODIFIC" fld="13" baseField="0" baseItem="0"/>
    <dataField name="Suma de PRES. EJECU" fld="14" baseField="0" baseItem="0"/>
  </dataFields>
  <formats count="3">
    <format dxfId="2">
      <pivotArea outline="0" collapsedLevelsAreSubtotals="1" fieldPosition="0"/>
    </format>
    <format dxfId="1">
      <pivotArea dataOnly="0" labelOnly="1" outline="0" fieldPosition="0">
        <references count="1">
          <reference field="4294967294" count="1">
            <x v="1"/>
          </reference>
        </references>
      </pivotArea>
    </format>
    <format dxfId="0">
      <pivotArea field="4" type="button" dataOnly="0" labelOnly="1" outline="0" axis="axisRow" fieldPosition="3"/>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D762-557E-49D1-8BD9-BB92B1D297C9}">
  <dimension ref="A1:M57"/>
  <sheetViews>
    <sheetView topLeftCell="A34" workbookViewId="0">
      <selection activeCell="F56" sqref="F56"/>
    </sheetView>
  </sheetViews>
  <sheetFormatPr baseColWidth="10" defaultColWidth="11.3984375" defaultRowHeight="11.5" x14ac:dyDescent="0.25"/>
  <cols>
    <col min="1" max="1" width="33.8984375" bestFit="1" customWidth="1"/>
    <col min="2" max="3" width="9.8984375" bestFit="1" customWidth="1"/>
    <col min="5" max="5" width="34" bestFit="1" customWidth="1"/>
    <col min="6" max="7" width="9.8984375" bestFit="1" customWidth="1"/>
    <col min="10" max="10" width="31.59765625" bestFit="1" customWidth="1"/>
  </cols>
  <sheetData>
    <row r="1" spans="1:13" x14ac:dyDescent="0.25">
      <c r="A1" s="99" t="s">
        <v>0</v>
      </c>
      <c r="B1" s="100"/>
      <c r="C1" s="100"/>
      <c r="D1" s="100"/>
      <c r="E1" s="100"/>
      <c r="F1" s="100"/>
      <c r="G1" s="100"/>
      <c r="J1" s="99" t="s">
        <v>1</v>
      </c>
      <c r="K1" s="100"/>
      <c r="L1" s="100"/>
      <c r="M1" s="100"/>
    </row>
    <row r="3" spans="1:13" x14ac:dyDescent="0.25">
      <c r="A3" s="63" t="s">
        <v>2</v>
      </c>
      <c r="B3" t="s">
        <v>3</v>
      </c>
      <c r="C3" t="s">
        <v>4</v>
      </c>
      <c r="E3" s="63" t="s">
        <v>2</v>
      </c>
      <c r="F3" t="s">
        <v>3</v>
      </c>
      <c r="G3" t="s">
        <v>4</v>
      </c>
      <c r="J3" s="69" t="s">
        <v>2</v>
      </c>
      <c r="K3" s="69" t="s">
        <v>5</v>
      </c>
      <c r="L3" s="69" t="s">
        <v>6</v>
      </c>
      <c r="M3" s="69" t="s">
        <v>7</v>
      </c>
    </row>
    <row r="4" spans="1:13" x14ac:dyDescent="0.25">
      <c r="A4" s="64" t="s">
        <v>8</v>
      </c>
      <c r="B4">
        <v>1583</v>
      </c>
      <c r="C4">
        <v>0</v>
      </c>
      <c r="E4" s="64" t="s">
        <v>8</v>
      </c>
      <c r="F4">
        <v>1583</v>
      </c>
      <c r="G4">
        <v>0</v>
      </c>
      <c r="J4" s="70" t="s">
        <v>8</v>
      </c>
      <c r="K4" s="73">
        <v>1583</v>
      </c>
      <c r="L4" s="73">
        <v>951</v>
      </c>
      <c r="M4" s="73">
        <f>SUM(K4:L4)</f>
        <v>2534</v>
      </c>
    </row>
    <row r="5" spans="1:13" x14ac:dyDescent="0.25">
      <c r="A5" s="65" t="s">
        <v>9</v>
      </c>
      <c r="B5">
        <v>1583</v>
      </c>
      <c r="C5">
        <v>0</v>
      </c>
      <c r="E5" s="65" t="s">
        <v>9</v>
      </c>
      <c r="F5">
        <v>1583</v>
      </c>
      <c r="G5">
        <v>0</v>
      </c>
      <c r="J5" s="71" t="s">
        <v>9</v>
      </c>
      <c r="K5" s="74">
        <v>1583</v>
      </c>
      <c r="L5" s="74">
        <v>951</v>
      </c>
      <c r="M5" s="74">
        <f t="shared" ref="M5:M24" si="0">SUM(K5:L5)</f>
        <v>2534</v>
      </c>
    </row>
    <row r="6" spans="1:13" x14ac:dyDescent="0.25">
      <c r="A6" s="64" t="s">
        <v>10</v>
      </c>
      <c r="B6">
        <v>183</v>
      </c>
      <c r="C6">
        <v>0</v>
      </c>
      <c r="E6" s="68" t="s">
        <v>11</v>
      </c>
      <c r="F6">
        <v>162</v>
      </c>
      <c r="G6">
        <v>0</v>
      </c>
      <c r="J6" s="68" t="s">
        <v>11</v>
      </c>
      <c r="K6" s="67">
        <f>162+K18</f>
        <v>178</v>
      </c>
      <c r="L6">
        <f>91+L18</f>
        <v>111</v>
      </c>
      <c r="M6">
        <f t="shared" si="0"/>
        <v>289</v>
      </c>
    </row>
    <row r="7" spans="1:13" x14ac:dyDescent="0.25">
      <c r="A7" s="65" t="s">
        <v>12</v>
      </c>
      <c r="B7">
        <v>58</v>
      </c>
      <c r="C7">
        <v>0</v>
      </c>
      <c r="E7" s="68" t="s">
        <v>13</v>
      </c>
      <c r="F7">
        <v>807</v>
      </c>
      <c r="G7">
        <v>0</v>
      </c>
      <c r="J7" s="68" t="s">
        <v>13</v>
      </c>
      <c r="K7" s="67">
        <f>807+K14+K19</f>
        <v>923</v>
      </c>
      <c r="L7">
        <f>524+L14+L19</f>
        <v>602</v>
      </c>
      <c r="M7">
        <f t="shared" si="0"/>
        <v>1525</v>
      </c>
    </row>
    <row r="8" spans="1:13" x14ac:dyDescent="0.25">
      <c r="A8" s="65" t="s">
        <v>14</v>
      </c>
      <c r="B8">
        <v>125</v>
      </c>
      <c r="E8" s="68" t="s">
        <v>15</v>
      </c>
      <c r="F8">
        <v>123</v>
      </c>
      <c r="G8">
        <v>0</v>
      </c>
      <c r="J8" s="68" t="s">
        <v>15</v>
      </c>
      <c r="K8">
        <f>123+K20</f>
        <v>144</v>
      </c>
      <c r="L8">
        <f>92+L20</f>
        <v>112</v>
      </c>
      <c r="M8">
        <f t="shared" si="0"/>
        <v>256</v>
      </c>
    </row>
    <row r="9" spans="1:13" x14ac:dyDescent="0.25">
      <c r="A9" s="64" t="s">
        <v>16</v>
      </c>
      <c r="B9">
        <v>1766</v>
      </c>
      <c r="C9">
        <v>0</v>
      </c>
      <c r="E9" s="68" t="s">
        <v>17</v>
      </c>
      <c r="F9">
        <v>256</v>
      </c>
      <c r="G9">
        <v>0</v>
      </c>
      <c r="J9" s="68" t="s">
        <v>17</v>
      </c>
      <c r="K9">
        <f>256+K21</f>
        <v>277</v>
      </c>
      <c r="L9">
        <f>52+L16+L21</f>
        <v>77</v>
      </c>
      <c r="M9">
        <f t="shared" si="0"/>
        <v>354</v>
      </c>
    </row>
    <row r="10" spans="1:13" x14ac:dyDescent="0.25">
      <c r="E10" s="68" t="s">
        <v>18</v>
      </c>
      <c r="F10">
        <v>92</v>
      </c>
      <c r="G10">
        <v>0</v>
      </c>
      <c r="J10" s="68" t="s">
        <v>18</v>
      </c>
      <c r="K10">
        <f>92+K22+K15</f>
        <v>99</v>
      </c>
      <c r="L10">
        <f>73+L22</f>
        <v>82</v>
      </c>
      <c r="M10">
        <f t="shared" si="0"/>
        <v>181</v>
      </c>
    </row>
    <row r="11" spans="1:13" x14ac:dyDescent="0.25">
      <c r="E11" s="68" t="s">
        <v>19</v>
      </c>
      <c r="F11">
        <v>143</v>
      </c>
      <c r="J11" s="68" t="s">
        <v>19</v>
      </c>
      <c r="K11">
        <f>143+K23</f>
        <v>145</v>
      </c>
      <c r="L11">
        <f>119+L23</f>
        <v>126</v>
      </c>
      <c r="M11">
        <f t="shared" si="0"/>
        <v>271</v>
      </c>
    </row>
    <row r="12" spans="1:13" x14ac:dyDescent="0.25">
      <c r="E12" s="64" t="s">
        <v>10</v>
      </c>
      <c r="F12">
        <v>183</v>
      </c>
      <c r="G12">
        <v>0</v>
      </c>
      <c r="J12" s="70" t="s">
        <v>10</v>
      </c>
      <c r="K12" s="73">
        <v>183</v>
      </c>
      <c r="L12" s="73">
        <v>159</v>
      </c>
      <c r="M12" s="73">
        <f t="shared" si="0"/>
        <v>342</v>
      </c>
    </row>
    <row r="13" spans="1:13" x14ac:dyDescent="0.25">
      <c r="E13" s="65" t="s">
        <v>12</v>
      </c>
      <c r="F13">
        <v>58</v>
      </c>
      <c r="G13">
        <v>0</v>
      </c>
      <c r="J13" s="71" t="s">
        <v>12</v>
      </c>
      <c r="K13" s="74">
        <v>58</v>
      </c>
      <c r="L13" s="74">
        <v>27</v>
      </c>
      <c r="M13" s="74">
        <f t="shared" si="0"/>
        <v>85</v>
      </c>
    </row>
    <row r="14" spans="1:13" x14ac:dyDescent="0.25">
      <c r="E14" s="68" t="s">
        <v>13</v>
      </c>
      <c r="F14">
        <v>56</v>
      </c>
      <c r="G14">
        <v>0</v>
      </c>
      <c r="J14" s="68" t="s">
        <v>13</v>
      </c>
      <c r="K14">
        <v>56</v>
      </c>
      <c r="L14">
        <v>25</v>
      </c>
      <c r="M14">
        <f t="shared" si="0"/>
        <v>81</v>
      </c>
    </row>
    <row r="15" spans="1:13" x14ac:dyDescent="0.25">
      <c r="E15" s="68" t="s">
        <v>18</v>
      </c>
      <c r="F15">
        <v>2</v>
      </c>
      <c r="G15">
        <v>0</v>
      </c>
      <c r="J15" s="68" t="s">
        <v>18</v>
      </c>
      <c r="K15">
        <v>2</v>
      </c>
      <c r="M15">
        <f t="shared" si="0"/>
        <v>2</v>
      </c>
    </row>
    <row r="16" spans="1:13" x14ac:dyDescent="0.25">
      <c r="E16" s="65" t="s">
        <v>14</v>
      </c>
      <c r="F16">
        <v>125</v>
      </c>
      <c r="J16" s="68" t="s">
        <v>17</v>
      </c>
      <c r="L16">
        <v>2</v>
      </c>
      <c r="M16">
        <f t="shared" si="0"/>
        <v>2</v>
      </c>
    </row>
    <row r="17" spans="1:13" x14ac:dyDescent="0.25">
      <c r="E17" s="68" t="s">
        <v>11</v>
      </c>
      <c r="F17">
        <v>16</v>
      </c>
      <c r="J17" s="71" t="s">
        <v>14</v>
      </c>
      <c r="K17" s="74">
        <v>125</v>
      </c>
      <c r="L17" s="74">
        <v>132</v>
      </c>
      <c r="M17" s="74">
        <f t="shared" si="0"/>
        <v>257</v>
      </c>
    </row>
    <row r="18" spans="1:13" x14ac:dyDescent="0.25">
      <c r="E18" s="68" t="s">
        <v>13</v>
      </c>
      <c r="F18">
        <v>60</v>
      </c>
      <c r="J18" s="68" t="s">
        <v>11</v>
      </c>
      <c r="K18">
        <v>16</v>
      </c>
      <c r="L18">
        <v>20</v>
      </c>
      <c r="M18">
        <f t="shared" si="0"/>
        <v>36</v>
      </c>
    </row>
    <row r="19" spans="1:13" x14ac:dyDescent="0.25">
      <c r="E19" s="68" t="s">
        <v>15</v>
      </c>
      <c r="F19">
        <v>21</v>
      </c>
      <c r="J19" s="68" t="s">
        <v>13</v>
      </c>
      <c r="K19">
        <v>60</v>
      </c>
      <c r="L19">
        <v>53</v>
      </c>
      <c r="M19">
        <f t="shared" si="0"/>
        <v>113</v>
      </c>
    </row>
    <row r="20" spans="1:13" x14ac:dyDescent="0.25">
      <c r="E20" s="68" t="s">
        <v>17</v>
      </c>
      <c r="F20">
        <v>21</v>
      </c>
      <c r="J20" s="68" t="s">
        <v>15</v>
      </c>
      <c r="K20">
        <v>21</v>
      </c>
      <c r="L20">
        <v>20</v>
      </c>
      <c r="M20">
        <f t="shared" si="0"/>
        <v>41</v>
      </c>
    </row>
    <row r="21" spans="1:13" x14ac:dyDescent="0.25">
      <c r="E21" s="68" t="s">
        <v>18</v>
      </c>
      <c r="F21">
        <v>5</v>
      </c>
      <c r="J21" s="68" t="s">
        <v>17</v>
      </c>
      <c r="K21">
        <v>21</v>
      </c>
      <c r="L21">
        <v>23</v>
      </c>
      <c r="M21">
        <f t="shared" si="0"/>
        <v>44</v>
      </c>
    </row>
    <row r="22" spans="1:13" x14ac:dyDescent="0.25">
      <c r="E22" s="68" t="s">
        <v>19</v>
      </c>
      <c r="F22">
        <v>2</v>
      </c>
      <c r="J22" s="68" t="s">
        <v>18</v>
      </c>
      <c r="K22">
        <v>5</v>
      </c>
      <c r="L22">
        <v>9</v>
      </c>
      <c r="M22">
        <f t="shared" si="0"/>
        <v>14</v>
      </c>
    </row>
    <row r="23" spans="1:13" x14ac:dyDescent="0.25">
      <c r="E23" s="64" t="s">
        <v>16</v>
      </c>
      <c r="F23">
        <v>1766</v>
      </c>
      <c r="G23">
        <v>0</v>
      </c>
      <c r="J23" s="68" t="s">
        <v>19</v>
      </c>
      <c r="K23">
        <v>2</v>
      </c>
      <c r="L23">
        <v>7</v>
      </c>
      <c r="M23">
        <f t="shared" si="0"/>
        <v>9</v>
      </c>
    </row>
    <row r="24" spans="1:13" x14ac:dyDescent="0.25">
      <c r="J24" s="72" t="s">
        <v>16</v>
      </c>
      <c r="K24" s="75">
        <v>1766</v>
      </c>
      <c r="L24" s="75">
        <v>1110</v>
      </c>
      <c r="M24" s="75">
        <f t="shared" si="0"/>
        <v>2876</v>
      </c>
    </row>
    <row r="28" spans="1:13" x14ac:dyDescent="0.25">
      <c r="A28" s="99" t="s">
        <v>20</v>
      </c>
      <c r="B28" s="100"/>
      <c r="C28" s="100"/>
      <c r="D28" s="100"/>
      <c r="E28" s="100"/>
      <c r="F28" s="100"/>
      <c r="G28" s="100"/>
    </row>
    <row r="30" spans="1:13" x14ac:dyDescent="0.25">
      <c r="A30" s="63" t="s">
        <v>2</v>
      </c>
      <c r="B30" t="s">
        <v>3</v>
      </c>
      <c r="C30" t="s">
        <v>4</v>
      </c>
      <c r="E30" s="63" t="s">
        <v>2</v>
      </c>
      <c r="F30" t="s">
        <v>3</v>
      </c>
      <c r="G30" t="s">
        <v>4</v>
      </c>
    </row>
    <row r="31" spans="1:13" x14ac:dyDescent="0.25">
      <c r="A31" s="64" t="s">
        <v>8</v>
      </c>
      <c r="B31">
        <v>951</v>
      </c>
      <c r="C31">
        <v>0</v>
      </c>
      <c r="E31" s="64" t="s">
        <v>8</v>
      </c>
      <c r="F31">
        <v>951</v>
      </c>
      <c r="G31">
        <v>0</v>
      </c>
    </row>
    <row r="32" spans="1:13" x14ac:dyDescent="0.25">
      <c r="A32" s="65" t="s">
        <v>9</v>
      </c>
      <c r="B32">
        <v>951</v>
      </c>
      <c r="C32">
        <v>0</v>
      </c>
      <c r="E32" s="65" t="s">
        <v>9</v>
      </c>
      <c r="F32">
        <v>951</v>
      </c>
      <c r="G32">
        <v>0</v>
      </c>
    </row>
    <row r="33" spans="1:7" x14ac:dyDescent="0.25">
      <c r="A33" s="64" t="s">
        <v>10</v>
      </c>
      <c r="B33">
        <v>159</v>
      </c>
      <c r="C33">
        <v>0</v>
      </c>
      <c r="E33" s="68" t="s">
        <v>11</v>
      </c>
      <c r="F33">
        <v>91</v>
      </c>
    </row>
    <row r="34" spans="1:7" x14ac:dyDescent="0.25">
      <c r="A34" s="65" t="s">
        <v>12</v>
      </c>
      <c r="B34">
        <v>27</v>
      </c>
      <c r="C34">
        <v>0</v>
      </c>
      <c r="E34" s="68" t="s">
        <v>13</v>
      </c>
      <c r="F34">
        <v>524</v>
      </c>
      <c r="G34">
        <v>0</v>
      </c>
    </row>
    <row r="35" spans="1:7" x14ac:dyDescent="0.25">
      <c r="A35" s="65" t="s">
        <v>14</v>
      </c>
      <c r="B35">
        <v>132</v>
      </c>
      <c r="C35">
        <v>0</v>
      </c>
      <c r="E35" s="68" t="s">
        <v>15</v>
      </c>
      <c r="F35">
        <v>92</v>
      </c>
      <c r="G35">
        <v>0</v>
      </c>
    </row>
    <row r="36" spans="1:7" x14ac:dyDescent="0.25">
      <c r="A36" s="64" t="s">
        <v>16</v>
      </c>
      <c r="B36">
        <v>1110</v>
      </c>
      <c r="C36">
        <v>0</v>
      </c>
      <c r="E36" s="68" t="s">
        <v>17</v>
      </c>
      <c r="F36">
        <v>52</v>
      </c>
    </row>
    <row r="37" spans="1:7" x14ac:dyDescent="0.25">
      <c r="E37" s="68" t="s">
        <v>18</v>
      </c>
      <c r="F37">
        <v>73</v>
      </c>
      <c r="G37">
        <v>0</v>
      </c>
    </row>
    <row r="38" spans="1:7" x14ac:dyDescent="0.25">
      <c r="E38" s="68" t="s">
        <v>19</v>
      </c>
      <c r="F38">
        <v>119</v>
      </c>
      <c r="G38">
        <v>0</v>
      </c>
    </row>
    <row r="39" spans="1:7" x14ac:dyDescent="0.25">
      <c r="E39" s="64" t="s">
        <v>10</v>
      </c>
      <c r="F39">
        <v>159</v>
      </c>
      <c r="G39">
        <v>0</v>
      </c>
    </row>
    <row r="40" spans="1:7" x14ac:dyDescent="0.25">
      <c r="E40" s="65" t="s">
        <v>12</v>
      </c>
      <c r="F40">
        <v>27</v>
      </c>
      <c r="G40">
        <v>0</v>
      </c>
    </row>
    <row r="41" spans="1:7" x14ac:dyDescent="0.25">
      <c r="E41" s="68" t="s">
        <v>13</v>
      </c>
      <c r="F41">
        <v>25</v>
      </c>
      <c r="G41">
        <v>0</v>
      </c>
    </row>
    <row r="42" spans="1:7" x14ac:dyDescent="0.25">
      <c r="E42" s="68" t="s">
        <v>17</v>
      </c>
      <c r="F42">
        <v>2</v>
      </c>
      <c r="G42">
        <v>0</v>
      </c>
    </row>
    <row r="43" spans="1:7" x14ac:dyDescent="0.25">
      <c r="E43" s="65" t="s">
        <v>14</v>
      </c>
      <c r="F43">
        <v>132</v>
      </c>
      <c r="G43">
        <v>0</v>
      </c>
    </row>
    <row r="44" spans="1:7" x14ac:dyDescent="0.25">
      <c r="E44" s="68" t="s">
        <v>11</v>
      </c>
      <c r="F44">
        <v>20</v>
      </c>
    </row>
    <row r="45" spans="1:7" x14ac:dyDescent="0.25">
      <c r="E45" s="68" t="s">
        <v>13</v>
      </c>
      <c r="F45">
        <v>53</v>
      </c>
    </row>
    <row r="46" spans="1:7" x14ac:dyDescent="0.25">
      <c r="E46" s="68" t="s">
        <v>15</v>
      </c>
      <c r="F46">
        <v>20</v>
      </c>
    </row>
    <row r="47" spans="1:7" x14ac:dyDescent="0.25">
      <c r="E47" s="68" t="s">
        <v>17</v>
      </c>
      <c r="F47">
        <v>23</v>
      </c>
    </row>
    <row r="48" spans="1:7" x14ac:dyDescent="0.25">
      <c r="E48" s="68" t="s">
        <v>18</v>
      </c>
      <c r="F48">
        <v>9</v>
      </c>
      <c r="G48">
        <v>0</v>
      </c>
    </row>
    <row r="49" spans="1:7" x14ac:dyDescent="0.25">
      <c r="E49" s="68" t="s">
        <v>19</v>
      </c>
      <c r="F49">
        <v>7</v>
      </c>
    </row>
    <row r="50" spans="1:7" x14ac:dyDescent="0.25">
      <c r="E50" s="64" t="s">
        <v>16</v>
      </c>
      <c r="F50">
        <v>1110</v>
      </c>
      <c r="G50">
        <v>0</v>
      </c>
    </row>
    <row r="55" spans="1:7" x14ac:dyDescent="0.25">
      <c r="A55" s="67" t="s">
        <v>21</v>
      </c>
    </row>
    <row r="57" spans="1:7" x14ac:dyDescent="0.25">
      <c r="D57" s="67" t="s">
        <v>22</v>
      </c>
    </row>
  </sheetData>
  <mergeCells count="3">
    <mergeCell ref="A1:G1"/>
    <mergeCell ref="A28:G28"/>
    <mergeCell ref="J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sheetPr>
  <dimension ref="B1:N605"/>
  <sheetViews>
    <sheetView showGridLines="0" tabSelected="1" view="pageBreakPreview" zoomScale="70" zoomScaleNormal="110" zoomScaleSheetLayoutView="70" workbookViewId="0">
      <selection activeCell="B1" sqref="B1"/>
    </sheetView>
  </sheetViews>
  <sheetFormatPr baseColWidth="10" defaultColWidth="14.3984375" defaultRowHeight="15" customHeight="1" x14ac:dyDescent="0.25"/>
  <cols>
    <col min="1" max="1" width="3.8984375" style="12" customWidth="1"/>
    <col min="2" max="2" width="3.59765625" style="12" customWidth="1"/>
    <col min="3" max="3" width="27.3984375" style="12" customWidth="1"/>
    <col min="4" max="4" width="18.09765625" style="12" customWidth="1"/>
    <col min="5" max="7" width="16.3984375" style="12" customWidth="1"/>
    <col min="8" max="8" width="16.09765625" style="12" customWidth="1"/>
    <col min="9" max="9" width="19.09765625" style="12" customWidth="1"/>
    <col min="10" max="10" width="22.3984375" style="12" customWidth="1"/>
    <col min="11" max="11" width="16" style="12" customWidth="1"/>
    <col min="12" max="12" width="16.8984375" style="12" customWidth="1"/>
    <col min="13" max="13" width="63.59765625" style="23" customWidth="1"/>
    <col min="14" max="14" width="13.8984375" style="12" customWidth="1"/>
    <col min="15" max="18" width="10" style="12" customWidth="1"/>
    <col min="19" max="16384" width="14.3984375" style="12"/>
  </cols>
  <sheetData>
    <row r="1" spans="2:14" ht="14.25" customHeight="1" x14ac:dyDescent="0.25">
      <c r="K1" s="13"/>
      <c r="L1" s="13"/>
      <c r="M1" s="14"/>
      <c r="N1" s="15"/>
    </row>
    <row r="2" spans="2:14" ht="21" customHeight="1" x14ac:dyDescent="0.25">
      <c r="C2" s="16" t="s">
        <v>23</v>
      </c>
      <c r="I2" s="17"/>
      <c r="J2" s="17"/>
      <c r="K2" s="13"/>
      <c r="L2" s="13"/>
      <c r="M2" s="14" t="s">
        <v>24</v>
      </c>
      <c r="N2" s="15"/>
    </row>
    <row r="3" spans="2:14" ht="35.25" customHeight="1" thickBot="1" x14ac:dyDescent="0.3">
      <c r="C3" s="135" t="s">
        <v>25</v>
      </c>
      <c r="D3" s="135"/>
      <c r="E3" s="135"/>
      <c r="F3" s="18"/>
      <c r="G3" s="18"/>
      <c r="H3" s="18"/>
      <c r="I3" s="19"/>
      <c r="J3" s="19"/>
      <c r="K3" s="20"/>
      <c r="L3" s="20"/>
      <c r="M3" s="14" t="s">
        <v>26</v>
      </c>
      <c r="N3" s="15"/>
    </row>
    <row r="4" spans="2:14" ht="18" customHeight="1" thickTop="1" x14ac:dyDescent="0.25">
      <c r="I4" s="17"/>
      <c r="J4" s="17"/>
      <c r="K4" s="13"/>
      <c r="L4" s="13"/>
      <c r="M4" s="14" t="s">
        <v>27</v>
      </c>
      <c r="N4" s="15"/>
    </row>
    <row r="5" spans="2:14" ht="18" customHeight="1" x14ac:dyDescent="0.25">
      <c r="C5" s="21" t="s">
        <v>28</v>
      </c>
      <c r="D5" s="22" t="s">
        <v>29</v>
      </c>
      <c r="E5" s="101" t="s">
        <v>30</v>
      </c>
      <c r="F5" s="101"/>
      <c r="G5" s="101"/>
      <c r="H5" s="101"/>
      <c r="I5" s="101"/>
    </row>
    <row r="6" spans="2:14" ht="18" customHeight="1" x14ac:dyDescent="0.25">
      <c r="D6" s="12" t="s">
        <v>31</v>
      </c>
    </row>
    <row r="7" spans="2:14" s="24" customFormat="1" ht="78.75" customHeight="1" x14ac:dyDescent="0.25">
      <c r="B7" s="25" t="s">
        <v>32</v>
      </c>
      <c r="C7" s="26" t="s">
        <v>33</v>
      </c>
      <c r="D7" s="26" t="s">
        <v>34</v>
      </c>
      <c r="E7" s="26" t="s">
        <v>35</v>
      </c>
      <c r="F7" s="26" t="s">
        <v>36</v>
      </c>
      <c r="G7" s="26" t="s">
        <v>37</v>
      </c>
      <c r="H7" s="26" t="s">
        <v>38</v>
      </c>
      <c r="I7" s="27" t="s">
        <v>39</v>
      </c>
      <c r="J7" s="28" t="s">
        <v>40</v>
      </c>
      <c r="K7" s="28" t="s">
        <v>41</v>
      </c>
      <c r="L7" s="28" t="s">
        <v>42</v>
      </c>
      <c r="M7" s="28" t="s">
        <v>43</v>
      </c>
    </row>
    <row r="8" spans="2:14" s="23" customFormat="1" ht="144" customHeight="1" thickBot="1" x14ac:dyDescent="0.3">
      <c r="B8" s="29">
        <v>1</v>
      </c>
      <c r="C8" s="54" t="s">
        <v>44</v>
      </c>
      <c r="D8" s="55">
        <v>5000</v>
      </c>
      <c r="E8" s="55">
        <v>2896</v>
      </c>
      <c r="F8" s="56">
        <f>+J17+K17</f>
        <v>2538</v>
      </c>
      <c r="G8" s="56">
        <f>+E8+F8</f>
        <v>5434</v>
      </c>
      <c r="H8" s="57">
        <f>+G8/D8</f>
        <v>1.0868</v>
      </c>
      <c r="I8" s="58" t="s">
        <v>24</v>
      </c>
      <c r="J8" s="59">
        <v>1747.6</v>
      </c>
      <c r="K8" s="41">
        <v>1677.12</v>
      </c>
      <c r="L8" s="11">
        <f>+'INFORME ANUAL'!$K8/'INFORME ANUAL'!$J8</f>
        <v>0.95967040512703139</v>
      </c>
      <c r="M8" s="30" t="s">
        <v>45</v>
      </c>
    </row>
    <row r="9" spans="2:14" s="23" customFormat="1" ht="31.5" customHeight="1" x14ac:dyDescent="0.25">
      <c r="B9" s="29"/>
      <c r="C9" s="104" t="s">
        <v>46</v>
      </c>
      <c r="D9" s="106">
        <v>2020</v>
      </c>
      <c r="E9" s="106" t="s">
        <v>47</v>
      </c>
      <c r="F9" s="106" t="s">
        <v>48</v>
      </c>
      <c r="G9" s="66"/>
      <c r="H9" s="118" t="s">
        <v>49</v>
      </c>
      <c r="I9" s="119"/>
      <c r="J9" s="119"/>
      <c r="K9" s="120"/>
      <c r="L9" s="114" t="s">
        <v>50</v>
      </c>
      <c r="M9" s="115"/>
    </row>
    <row r="10" spans="2:14" s="42" customFormat="1" ht="32.25" customHeight="1" x14ac:dyDescent="0.25">
      <c r="B10" s="43"/>
      <c r="C10" s="105"/>
      <c r="D10" s="107"/>
      <c r="E10" s="107"/>
      <c r="F10" s="107"/>
      <c r="G10" s="96"/>
      <c r="H10" s="44" t="s">
        <v>51</v>
      </c>
      <c r="I10" s="44" t="s">
        <v>52</v>
      </c>
      <c r="J10" s="44" t="s">
        <v>53</v>
      </c>
      <c r="K10" s="60" t="s">
        <v>54</v>
      </c>
      <c r="L10" s="116"/>
      <c r="M10" s="117"/>
    </row>
    <row r="11" spans="2:14" s="31" customFormat="1" ht="42" customHeight="1" x14ac:dyDescent="0.25">
      <c r="C11" s="61" t="s">
        <v>55</v>
      </c>
      <c r="D11" s="46">
        <v>300</v>
      </c>
      <c r="E11" s="47">
        <f t="shared" ref="E11:E16" si="0">SUM(H11:K11)</f>
        <v>601</v>
      </c>
      <c r="F11" s="45">
        <f>+E11/D11</f>
        <v>2.0033333333333334</v>
      </c>
      <c r="G11" s="80"/>
      <c r="H11" s="32">
        <v>145</v>
      </c>
      <c r="I11" s="32">
        <v>203</v>
      </c>
      <c r="J11" s="32">
        <f>162+J23</f>
        <v>162</v>
      </c>
      <c r="K11" s="32">
        <f>91+K23</f>
        <v>91</v>
      </c>
      <c r="L11" s="108" t="s">
        <v>56</v>
      </c>
      <c r="M11" s="109"/>
    </row>
    <row r="12" spans="2:14" s="31" customFormat="1" ht="42" customHeight="1" x14ac:dyDescent="0.25">
      <c r="C12" s="61" t="s">
        <v>57</v>
      </c>
      <c r="D12" s="46">
        <v>2800</v>
      </c>
      <c r="E12" s="47">
        <f t="shared" si="0"/>
        <v>2914</v>
      </c>
      <c r="F12" s="45">
        <f t="shared" ref="F12:F16" si="1">+E12/D12</f>
        <v>1.0407142857142857</v>
      </c>
      <c r="G12" s="80"/>
      <c r="H12" s="32">
        <v>858</v>
      </c>
      <c r="I12" s="32">
        <v>721</v>
      </c>
      <c r="J12" s="32">
        <f>807+J19+J24</f>
        <v>807</v>
      </c>
      <c r="K12" s="32">
        <f>524+K19+K24+4</f>
        <v>528</v>
      </c>
      <c r="L12" s="110"/>
      <c r="M12" s="111"/>
    </row>
    <row r="13" spans="2:14" s="31" customFormat="1" ht="42" customHeight="1" x14ac:dyDescent="0.25">
      <c r="C13" s="61" t="s">
        <v>58</v>
      </c>
      <c r="D13" s="46">
        <v>500</v>
      </c>
      <c r="E13" s="47">
        <f t="shared" si="0"/>
        <v>423</v>
      </c>
      <c r="F13" s="45">
        <f t="shared" si="1"/>
        <v>0.84599999999999997</v>
      </c>
      <c r="G13" s="80"/>
      <c r="H13" s="32">
        <v>115</v>
      </c>
      <c r="I13" s="32">
        <v>93</v>
      </c>
      <c r="J13" s="32">
        <f>123+J25</f>
        <v>123</v>
      </c>
      <c r="K13" s="32">
        <f>92+K25</f>
        <v>92</v>
      </c>
      <c r="L13" s="110"/>
      <c r="M13" s="111"/>
    </row>
    <row r="14" spans="2:14" s="31" customFormat="1" ht="42" customHeight="1" x14ac:dyDescent="0.25">
      <c r="C14" s="61" t="s">
        <v>59</v>
      </c>
      <c r="D14" s="46">
        <v>598</v>
      </c>
      <c r="E14" s="47">
        <f t="shared" si="0"/>
        <v>550</v>
      </c>
      <c r="F14" s="45">
        <f t="shared" si="1"/>
        <v>0.91973244147157196</v>
      </c>
      <c r="G14" s="80"/>
      <c r="H14" s="32">
        <v>109</v>
      </c>
      <c r="I14" s="32">
        <v>133</v>
      </c>
      <c r="J14" s="32">
        <f>256+J26</f>
        <v>256</v>
      </c>
      <c r="K14" s="32">
        <f>52+K21+K26</f>
        <v>52</v>
      </c>
      <c r="L14" s="110"/>
      <c r="M14" s="111"/>
    </row>
    <row r="15" spans="2:14" s="31" customFormat="1" ht="42" customHeight="1" x14ac:dyDescent="0.25">
      <c r="C15" s="61" t="s">
        <v>60</v>
      </c>
      <c r="D15" s="46">
        <v>335</v>
      </c>
      <c r="E15" s="47">
        <f t="shared" si="0"/>
        <v>517</v>
      </c>
      <c r="F15" s="45">
        <f t="shared" si="1"/>
        <v>1.5432835820895523</v>
      </c>
      <c r="G15" s="80"/>
      <c r="H15" s="32">
        <v>176</v>
      </c>
      <c r="I15" s="32">
        <v>176</v>
      </c>
      <c r="J15" s="32">
        <f>92+J27+J20</f>
        <v>92</v>
      </c>
      <c r="K15" s="32">
        <f>73+K27</f>
        <v>73</v>
      </c>
      <c r="L15" s="110"/>
      <c r="M15" s="111"/>
    </row>
    <row r="16" spans="2:14" s="31" customFormat="1" ht="42" customHeight="1" thickBot="1" x14ac:dyDescent="0.3">
      <c r="C16" s="62" t="s">
        <v>61</v>
      </c>
      <c r="D16" s="48">
        <v>440</v>
      </c>
      <c r="E16" s="49">
        <f t="shared" si="0"/>
        <v>429</v>
      </c>
      <c r="F16" s="50">
        <f t="shared" si="1"/>
        <v>0.97499999999999998</v>
      </c>
      <c r="G16" s="80"/>
      <c r="H16" s="51">
        <v>85</v>
      </c>
      <c r="I16" s="51">
        <v>82</v>
      </c>
      <c r="J16" s="51">
        <f>143+J28</f>
        <v>143</v>
      </c>
      <c r="K16" s="51">
        <f>119+K28</f>
        <v>119</v>
      </c>
      <c r="L16" s="112"/>
      <c r="M16" s="113"/>
    </row>
    <row r="17" spans="3:13" s="31" customFormat="1" ht="34.5" customHeight="1" thickBot="1" x14ac:dyDescent="0.3">
      <c r="C17" s="53" t="s">
        <v>62</v>
      </c>
      <c r="D17" s="76">
        <f>SUM(D11:D16)</f>
        <v>4973</v>
      </c>
      <c r="E17" s="76">
        <f>SUM(E11:E16)</f>
        <v>5434</v>
      </c>
      <c r="F17" s="52">
        <f>+E17/D17</f>
        <v>1.0927005831490046</v>
      </c>
      <c r="G17" s="80"/>
      <c r="H17" s="77">
        <f>SUM(H11:H16)</f>
        <v>1488</v>
      </c>
      <c r="I17" s="77">
        <f>SUM(I11:I16)</f>
        <v>1408</v>
      </c>
      <c r="J17" s="77">
        <f>SUM(J11:J16)</f>
        <v>1583</v>
      </c>
      <c r="K17" s="77">
        <f>SUM(K11:K16)</f>
        <v>955</v>
      </c>
      <c r="L17" s="97"/>
      <c r="M17" s="97"/>
    </row>
    <row r="18" spans="3:13" s="31" customFormat="1" ht="33.75" customHeight="1" x14ac:dyDescent="0.25">
      <c r="C18" s="102" t="s">
        <v>63</v>
      </c>
      <c r="D18" s="102"/>
      <c r="E18" s="102"/>
      <c r="F18" s="102"/>
      <c r="G18" s="102"/>
      <c r="H18" s="102"/>
      <c r="I18" s="102"/>
      <c r="J18" s="102"/>
      <c r="K18" s="102"/>
      <c r="L18" s="103"/>
      <c r="M18" s="103"/>
    </row>
    <row r="19" spans="3:13" ht="18" customHeight="1" x14ac:dyDescent="0.25"/>
    <row r="20" spans="3:13" ht="18" customHeight="1" x14ac:dyDescent="0.25"/>
    <row r="21" spans="3:13" ht="18" customHeight="1" x14ac:dyDescent="0.25"/>
    <row r="22" spans="3:13" ht="18" customHeight="1" x14ac:dyDescent="0.25"/>
    <row r="23" spans="3:13" ht="18" customHeight="1" x14ac:dyDescent="0.25"/>
    <row r="24" spans="3:13" ht="18" customHeight="1" x14ac:dyDescent="0.25"/>
    <row r="25" spans="3:13" ht="18" customHeight="1" x14ac:dyDescent="0.25"/>
    <row r="26" spans="3:13" ht="18" customHeight="1" x14ac:dyDescent="0.25"/>
    <row r="27" spans="3:13" ht="18" customHeight="1" x14ac:dyDescent="0.25"/>
    <row r="28" spans="3:13" ht="18" customHeight="1" x14ac:dyDescent="0.25"/>
    <row r="29" spans="3:13" ht="18" customHeight="1" x14ac:dyDescent="0.25"/>
    <row r="30" spans="3:13" ht="18" customHeight="1" x14ac:dyDescent="0.25"/>
    <row r="31" spans="3:13" ht="18" customHeight="1" x14ac:dyDescent="0.25"/>
    <row r="32" spans="3:1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sheetData>
  <sortState xmlns:xlrd2="http://schemas.microsoft.com/office/spreadsheetml/2017/richdata2" ref="C11:J16">
    <sortCondition ref="C11:C16"/>
  </sortState>
  <mergeCells count="10">
    <mergeCell ref="C3:E3"/>
    <mergeCell ref="E5:I5"/>
    <mergeCell ref="C18:M18"/>
    <mergeCell ref="C9:C10"/>
    <mergeCell ref="D9:D10"/>
    <mergeCell ref="E9:E10"/>
    <mergeCell ref="L11:M16"/>
    <mergeCell ref="L9:M10"/>
    <mergeCell ref="H9:K9"/>
    <mergeCell ref="F9:F10"/>
  </mergeCells>
  <dataValidations count="1">
    <dataValidation type="list" allowBlank="1" showInputMessage="1" showErrorMessage="1" prompt="ESTADO DE LA META - INDICAR ESTADO DE LA META" sqref="I8" xr:uid="{00000000-0002-0000-0000-000001000000}">
      <formula1>$M$2:$M$4</formula1>
    </dataValidation>
  </dataValidations>
  <printOptions horizontalCentered="1" verticalCentered="1"/>
  <pageMargins left="0.70866141732283472" right="0.70866141732283472" top="0.74803149606299213" bottom="0.74803149606299213" header="0" footer="0"/>
  <pageSetup paperSize="5" scale="67" orientation="landscape"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9FF9-8DA8-4273-9B35-BD26671DD4A0}">
  <dimension ref="A3:I9"/>
  <sheetViews>
    <sheetView topLeftCell="A4" workbookViewId="0">
      <selection activeCell="F13" sqref="F13"/>
    </sheetView>
  </sheetViews>
  <sheetFormatPr baseColWidth="10" defaultColWidth="11.3984375" defaultRowHeight="13.5" x14ac:dyDescent="0.25"/>
  <cols>
    <col min="1" max="1" width="36.09765625" style="88" bestFit="1" customWidth="1"/>
    <col min="2" max="2" width="38.8984375" style="88" bestFit="1" customWidth="1"/>
    <col min="3" max="3" width="11.59765625" style="88" bestFit="1" customWidth="1"/>
    <col min="4" max="16384" width="11.3984375" style="88"/>
  </cols>
  <sheetData>
    <row r="3" spans="1:9" ht="14" x14ac:dyDescent="0.25">
      <c r="A3" s="123" t="s">
        <v>64</v>
      </c>
      <c r="B3" s="123" t="s">
        <v>65</v>
      </c>
      <c r="C3" s="98" t="s">
        <v>51</v>
      </c>
      <c r="D3" s="98" t="s">
        <v>52</v>
      </c>
      <c r="E3" s="122" t="s">
        <v>66</v>
      </c>
      <c r="F3" s="98" t="s">
        <v>53</v>
      </c>
      <c r="G3" s="98" t="s">
        <v>67</v>
      </c>
      <c r="H3" s="124" t="s">
        <v>68</v>
      </c>
      <c r="I3" s="122" t="s">
        <v>69</v>
      </c>
    </row>
    <row r="4" spans="1:9" ht="14" x14ac:dyDescent="0.25">
      <c r="A4" s="123"/>
      <c r="B4" s="123"/>
      <c r="C4" s="98" t="s">
        <v>3</v>
      </c>
      <c r="D4" s="98" t="s">
        <v>3</v>
      </c>
      <c r="E4" s="122"/>
      <c r="F4" s="98" t="s">
        <v>3</v>
      </c>
      <c r="G4" s="98" t="s">
        <v>3</v>
      </c>
      <c r="H4" s="124"/>
      <c r="I4" s="122"/>
    </row>
    <row r="5" spans="1:9" ht="26.25" customHeight="1" x14ac:dyDescent="0.25">
      <c r="A5" s="89" t="s">
        <v>70</v>
      </c>
      <c r="B5" s="89" t="s">
        <v>9</v>
      </c>
      <c r="C5" s="90">
        <f>1152+118</f>
        <v>1270</v>
      </c>
      <c r="D5" s="90">
        <v>1279</v>
      </c>
      <c r="E5" s="93">
        <f>SUM(C5:D5)</f>
        <v>2549</v>
      </c>
      <c r="F5" s="90">
        <v>1400</v>
      </c>
      <c r="G5" s="90">
        <v>793</v>
      </c>
      <c r="H5" s="90">
        <f>SUM(F5:G5)</f>
        <v>2193</v>
      </c>
      <c r="I5" s="95">
        <f>+H5+E5</f>
        <v>4742</v>
      </c>
    </row>
    <row r="6" spans="1:9" ht="21" customHeight="1" x14ac:dyDescent="0.25">
      <c r="A6" s="89" t="s">
        <v>71</v>
      </c>
      <c r="B6" s="89" t="s">
        <v>12</v>
      </c>
      <c r="C6" s="90">
        <v>63</v>
      </c>
      <c r="D6" s="90">
        <v>37</v>
      </c>
      <c r="E6" s="93">
        <f>SUM(C6:D6)</f>
        <v>100</v>
      </c>
      <c r="F6" s="90">
        <v>58</v>
      </c>
      <c r="G6" s="90">
        <v>30</v>
      </c>
      <c r="H6" s="90">
        <f>SUM(F6:G6)</f>
        <v>88</v>
      </c>
      <c r="I6" s="95">
        <f t="shared" ref="I6:I8" si="0">+H6+E6</f>
        <v>188</v>
      </c>
    </row>
    <row r="7" spans="1:9" ht="20.25" customHeight="1" x14ac:dyDescent="0.25">
      <c r="A7" s="89"/>
      <c r="B7" s="89" t="s">
        <v>14</v>
      </c>
      <c r="C7" s="90">
        <v>155</v>
      </c>
      <c r="D7" s="90">
        <v>92</v>
      </c>
      <c r="E7" s="93">
        <f>SUM(C7:D7)</f>
        <v>247</v>
      </c>
      <c r="F7" s="90">
        <v>125</v>
      </c>
      <c r="G7" s="90">
        <v>132</v>
      </c>
      <c r="H7" s="90">
        <f>SUM(F7:G7)</f>
        <v>257</v>
      </c>
      <c r="I7" s="95">
        <f t="shared" si="0"/>
        <v>504</v>
      </c>
    </row>
    <row r="8" spans="1:9" ht="14" x14ac:dyDescent="0.25">
      <c r="A8" s="91" t="s">
        <v>16</v>
      </c>
      <c r="B8" s="91"/>
      <c r="C8" s="92">
        <f>SUM(C5:C7)</f>
        <v>1488</v>
      </c>
      <c r="D8" s="92">
        <f>SUM(D5:D7)</f>
        <v>1408</v>
      </c>
      <c r="E8" s="94">
        <f>SUM(E5:E7)</f>
        <v>2896</v>
      </c>
      <c r="F8" s="92">
        <f>SUM(F5:F7)</f>
        <v>1583</v>
      </c>
      <c r="G8" s="92">
        <f>SUM(G5:G7)</f>
        <v>955</v>
      </c>
      <c r="H8" s="92">
        <f>SUM(F8:G8)</f>
        <v>2538</v>
      </c>
      <c r="I8" s="94">
        <f t="shared" si="0"/>
        <v>5434</v>
      </c>
    </row>
    <row r="9" spans="1:9" x14ac:dyDescent="0.25">
      <c r="A9" s="121" t="s">
        <v>72</v>
      </c>
      <c r="B9" s="121"/>
      <c r="C9" s="121"/>
      <c r="D9" s="121"/>
      <c r="E9" s="121"/>
    </row>
  </sheetData>
  <mergeCells count="6">
    <mergeCell ref="A9:E9"/>
    <mergeCell ref="I3:I4"/>
    <mergeCell ref="A3:A4"/>
    <mergeCell ref="B3:B4"/>
    <mergeCell ref="E3:E4"/>
    <mergeCell ref="H3: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A690-A964-4A2C-987A-6FB708099B17}">
  <dimension ref="A1:N59"/>
  <sheetViews>
    <sheetView topLeftCell="E7" workbookViewId="0">
      <selection activeCell="K20" sqref="K20"/>
    </sheetView>
  </sheetViews>
  <sheetFormatPr baseColWidth="10" defaultColWidth="11.3984375" defaultRowHeight="13.5" x14ac:dyDescent="0.25"/>
  <cols>
    <col min="1" max="3" width="11.3984375" style="81"/>
    <col min="4" max="4" width="30.8984375" style="81" bestFit="1" customWidth="1"/>
    <col min="5" max="5" width="11.3984375" style="81"/>
    <col min="6" max="6" width="13.59765625" style="81" bestFit="1" customWidth="1"/>
    <col min="7" max="7" width="13.8984375" style="81" bestFit="1" customWidth="1"/>
    <col min="8" max="8" width="22" style="81" bestFit="1" customWidth="1"/>
    <col min="9" max="9" width="19.8984375" style="81" bestFit="1" customWidth="1"/>
    <col min="10" max="10" width="19.3984375" style="81" customWidth="1"/>
    <col min="11" max="12" width="15.8984375" style="81" bestFit="1" customWidth="1"/>
    <col min="13" max="13" width="29.8984375" style="81" customWidth="1"/>
    <col min="14" max="14" width="18.8984375" style="81" customWidth="1"/>
    <col min="15" max="16384" width="11.3984375" style="81"/>
  </cols>
  <sheetData>
    <row r="1" spans="1:9" x14ac:dyDescent="0.25">
      <c r="A1" s="81" t="s">
        <v>73</v>
      </c>
      <c r="B1" s="81" t="s">
        <v>74</v>
      </c>
      <c r="C1" s="81" t="s">
        <v>75</v>
      </c>
      <c r="D1" s="82" t="s">
        <v>76</v>
      </c>
      <c r="E1" s="81" t="s">
        <v>77</v>
      </c>
      <c r="F1" s="81" t="s">
        <v>78</v>
      </c>
      <c r="G1" s="81" t="s">
        <v>79</v>
      </c>
      <c r="H1" s="81" t="s">
        <v>80</v>
      </c>
      <c r="I1" s="83" t="s">
        <v>81</v>
      </c>
    </row>
    <row r="2" spans="1:9" x14ac:dyDescent="0.25">
      <c r="A2" s="81" t="s">
        <v>82</v>
      </c>
      <c r="B2" s="81" t="s">
        <v>83</v>
      </c>
      <c r="C2" s="81" t="s">
        <v>84</v>
      </c>
      <c r="D2" s="81" t="s">
        <v>85</v>
      </c>
      <c r="E2" s="81" t="s">
        <v>86</v>
      </c>
      <c r="F2" s="81" t="s">
        <v>87</v>
      </c>
      <c r="G2" s="81" t="s">
        <v>88</v>
      </c>
      <c r="H2" s="83">
        <v>10000000</v>
      </c>
      <c r="I2" s="83">
        <v>9840570.4600000009</v>
      </c>
    </row>
    <row r="3" spans="1:9" x14ac:dyDescent="0.25">
      <c r="B3" s="81" t="s">
        <v>89</v>
      </c>
      <c r="C3" s="81" t="s">
        <v>90</v>
      </c>
      <c r="D3" s="81" t="s">
        <v>91</v>
      </c>
      <c r="E3" s="81" t="s">
        <v>86</v>
      </c>
      <c r="F3" s="81" t="s">
        <v>87</v>
      </c>
      <c r="G3" s="81" t="s">
        <v>92</v>
      </c>
      <c r="H3" s="83">
        <v>683894699</v>
      </c>
      <c r="I3" s="83">
        <v>652392752.84000003</v>
      </c>
    </row>
    <row r="4" spans="1:9" x14ac:dyDescent="0.25">
      <c r="G4" s="81" t="s">
        <v>93</v>
      </c>
      <c r="H4" s="83">
        <v>8758000</v>
      </c>
      <c r="I4" s="83">
        <v>8758000</v>
      </c>
    </row>
    <row r="5" spans="1:9" x14ac:dyDescent="0.25">
      <c r="G5" s="81" t="s">
        <v>94</v>
      </c>
      <c r="H5" s="83">
        <v>20000000</v>
      </c>
      <c r="I5" s="83">
        <v>7328136.6699999999</v>
      </c>
    </row>
    <row r="6" spans="1:9" x14ac:dyDescent="0.25">
      <c r="G6" s="81" t="s">
        <v>95</v>
      </c>
      <c r="H6" s="83">
        <v>13499995.67</v>
      </c>
      <c r="I6" s="83">
        <v>6292312.3399999999</v>
      </c>
    </row>
    <row r="7" spans="1:9" x14ac:dyDescent="0.25">
      <c r="G7" s="81" t="s">
        <v>96</v>
      </c>
      <c r="H7" s="83">
        <v>3000000</v>
      </c>
      <c r="I7" s="83">
        <v>573660.5</v>
      </c>
    </row>
    <row r="8" spans="1:9" x14ac:dyDescent="0.25">
      <c r="G8" s="81" t="s">
        <v>97</v>
      </c>
      <c r="H8" s="83">
        <v>223318415</v>
      </c>
      <c r="I8" s="83">
        <v>215838955.56</v>
      </c>
    </row>
    <row r="9" spans="1:9" x14ac:dyDescent="0.25">
      <c r="G9" s="81" t="s">
        <v>98</v>
      </c>
      <c r="H9" s="83">
        <v>309812591</v>
      </c>
      <c r="I9" s="83">
        <v>264511791.15000001</v>
      </c>
    </row>
    <row r="10" spans="1:9" x14ac:dyDescent="0.25">
      <c r="G10" s="81" t="s">
        <v>99</v>
      </c>
      <c r="H10" s="83">
        <v>121675478</v>
      </c>
      <c r="I10" s="83">
        <v>115776822.34</v>
      </c>
    </row>
    <row r="11" spans="1:9" x14ac:dyDescent="0.25">
      <c r="G11" s="81" t="s">
        <v>100</v>
      </c>
      <c r="H11" s="83">
        <v>116681403</v>
      </c>
      <c r="I11" s="83">
        <v>100119138.19</v>
      </c>
    </row>
    <row r="12" spans="1:9" x14ac:dyDescent="0.25">
      <c r="G12" s="81" t="s">
        <v>101</v>
      </c>
      <c r="H12" s="83">
        <v>75875233</v>
      </c>
      <c r="I12" s="83">
        <v>75305388.709999993</v>
      </c>
    </row>
    <row r="13" spans="1:9" x14ac:dyDescent="0.25">
      <c r="G13" s="81" t="s">
        <v>102</v>
      </c>
      <c r="H13" s="83">
        <v>140073467</v>
      </c>
      <c r="I13" s="83">
        <v>123886157.87</v>
      </c>
    </row>
    <row r="14" spans="1:9" x14ac:dyDescent="0.25">
      <c r="G14" s="81" t="s">
        <v>103</v>
      </c>
      <c r="H14" s="83">
        <v>7571538</v>
      </c>
      <c r="I14" s="83">
        <v>6695271.7800000003</v>
      </c>
    </row>
    <row r="15" spans="1:9" x14ac:dyDescent="0.25">
      <c r="G15" s="81" t="s">
        <v>104</v>
      </c>
      <c r="H15" s="83">
        <v>22714616</v>
      </c>
      <c r="I15" s="83">
        <v>20085815.109999999</v>
      </c>
    </row>
    <row r="16" spans="1:9" x14ac:dyDescent="0.25">
      <c r="G16" s="81" t="s">
        <v>105</v>
      </c>
      <c r="H16" s="83">
        <v>75715387</v>
      </c>
      <c r="I16" s="83">
        <v>66952717.520000003</v>
      </c>
    </row>
    <row r="17" spans="1:14" x14ac:dyDescent="0.25">
      <c r="G17" s="81" t="s">
        <v>106</v>
      </c>
      <c r="H17" s="83">
        <v>7571538</v>
      </c>
      <c r="I17" s="83">
        <v>6695271.7800000003</v>
      </c>
    </row>
    <row r="18" spans="1:14" x14ac:dyDescent="0.25">
      <c r="G18" s="81" t="s">
        <v>107</v>
      </c>
      <c r="H18" s="83">
        <v>76926834</v>
      </c>
      <c r="I18" s="83">
        <v>70134291.709999993</v>
      </c>
    </row>
    <row r="19" spans="1:14" x14ac:dyDescent="0.25">
      <c r="G19" s="81" t="s">
        <v>108</v>
      </c>
      <c r="H19" s="83">
        <v>22714616</v>
      </c>
      <c r="I19" s="83">
        <v>22647071.670000002</v>
      </c>
    </row>
    <row r="20" spans="1:14" x14ac:dyDescent="0.25">
      <c r="G20" s="81" t="s">
        <v>109</v>
      </c>
      <c r="H20" s="83">
        <v>45429233</v>
      </c>
      <c r="I20" s="83">
        <v>37110374.100000001</v>
      </c>
    </row>
    <row r="21" spans="1:14" x14ac:dyDescent="0.25">
      <c r="G21" s="81" t="s">
        <v>110</v>
      </c>
      <c r="H21" s="83">
        <v>75693202</v>
      </c>
      <c r="I21" s="83">
        <v>57651425.490000002</v>
      </c>
    </row>
    <row r="22" spans="1:14" x14ac:dyDescent="0.25">
      <c r="A22" s="81" t="s">
        <v>111</v>
      </c>
      <c r="B22" s="81" t="s">
        <v>89</v>
      </c>
      <c r="C22" s="81" t="s">
        <v>90</v>
      </c>
      <c r="D22" s="81" t="s">
        <v>91</v>
      </c>
      <c r="E22" s="81" t="s">
        <v>86</v>
      </c>
      <c r="F22" s="81" t="s">
        <v>87</v>
      </c>
      <c r="G22" s="81" t="s">
        <v>92</v>
      </c>
      <c r="H22" s="83">
        <v>1109186992</v>
      </c>
      <c r="I22" s="83">
        <v>1109186992</v>
      </c>
      <c r="J22" s="84" t="s">
        <v>112</v>
      </c>
      <c r="K22" s="85">
        <f>SUM(H22:H41)</f>
        <v>3784160855</v>
      </c>
      <c r="L22" s="85">
        <f>SUM(I22:I41)</f>
        <v>3712772002.5899992</v>
      </c>
      <c r="M22" s="86">
        <f>+L22/K22</f>
        <v>0.98113482614892678</v>
      </c>
      <c r="N22" s="81" t="s">
        <v>113</v>
      </c>
    </row>
    <row r="23" spans="1:14" x14ac:dyDescent="0.25">
      <c r="G23" s="81" t="s">
        <v>93</v>
      </c>
      <c r="H23" s="83">
        <v>163802788.33000001</v>
      </c>
      <c r="I23" s="83">
        <v>161354521.66</v>
      </c>
      <c r="J23" s="84" t="s">
        <v>114</v>
      </c>
      <c r="K23" s="85">
        <v>448805044.5</v>
      </c>
      <c r="L23" s="85">
        <v>375461091.12</v>
      </c>
      <c r="M23" s="86">
        <f>+GETPIVOTDATA("Suma de PRES. EJECU",$A$3)/GETPIVOTDATA("Suma de PRES.MODIFIC",$A$3)</f>
        <v>0.95619542860171758</v>
      </c>
    </row>
    <row r="24" spans="1:14" x14ac:dyDescent="0.25">
      <c r="G24" s="81" t="s">
        <v>94</v>
      </c>
      <c r="H24" s="83">
        <v>45000000</v>
      </c>
      <c r="I24" s="83">
        <v>44565110.039999999</v>
      </c>
      <c r="J24" s="84" t="s">
        <v>115</v>
      </c>
      <c r="K24" s="85">
        <f>SUM(K22:K23)</f>
        <v>4232965899.5</v>
      </c>
      <c r="L24" s="85">
        <f t="shared" ref="L24" si="0">SUM(L22:L23)</f>
        <v>4088233093.7099991</v>
      </c>
      <c r="M24" s="86">
        <f>+GETPIVOTDATA("Suma de PRES. EJECU",$A$3)/GETPIVOTDATA("Suma de PRES.MODIFIC",$A$3)</f>
        <v>0.95619542860171758</v>
      </c>
    </row>
    <row r="25" spans="1:14" x14ac:dyDescent="0.25">
      <c r="G25" s="81" t="s">
        <v>95</v>
      </c>
      <c r="H25" s="83">
        <v>3999995.67</v>
      </c>
      <c r="I25" s="83">
        <v>2721821.21</v>
      </c>
      <c r="J25" s="84" t="s">
        <v>116</v>
      </c>
      <c r="K25" s="85">
        <v>1747000000</v>
      </c>
      <c r="L25" s="85">
        <v>1677120000</v>
      </c>
    </row>
    <row r="26" spans="1:14" x14ac:dyDescent="0.25">
      <c r="G26" s="81" t="s">
        <v>96</v>
      </c>
      <c r="H26" s="83">
        <v>3000000</v>
      </c>
      <c r="I26" s="83">
        <v>208107</v>
      </c>
      <c r="K26" s="87"/>
      <c r="L26" s="87"/>
    </row>
    <row r="27" spans="1:14" x14ac:dyDescent="0.25">
      <c r="G27" s="81" t="s">
        <v>117</v>
      </c>
      <c r="H27" s="83">
        <v>23034036</v>
      </c>
      <c r="I27" s="83">
        <v>10385317.02</v>
      </c>
    </row>
    <row r="28" spans="1:14" x14ac:dyDescent="0.25">
      <c r="G28" s="81" t="s">
        <v>97</v>
      </c>
      <c r="H28" s="83">
        <v>273928183</v>
      </c>
      <c r="I28" s="83">
        <v>273928183</v>
      </c>
    </row>
    <row r="29" spans="1:14" x14ac:dyDescent="0.25">
      <c r="G29" s="81" t="s">
        <v>98</v>
      </c>
      <c r="H29" s="83">
        <v>666316233</v>
      </c>
      <c r="I29" s="83">
        <v>661196710.15999997</v>
      </c>
    </row>
    <row r="30" spans="1:14" x14ac:dyDescent="0.25">
      <c r="G30" s="81" t="s">
        <v>99</v>
      </c>
      <c r="H30" s="83">
        <v>242464777</v>
      </c>
      <c r="I30" s="83">
        <v>232525632.19999999</v>
      </c>
    </row>
    <row r="31" spans="1:14" x14ac:dyDescent="0.25">
      <c r="G31" s="81" t="s">
        <v>100</v>
      </c>
      <c r="H31" s="83">
        <v>224085393</v>
      </c>
      <c r="I31" s="83">
        <v>218809243.37</v>
      </c>
    </row>
    <row r="32" spans="1:14" x14ac:dyDescent="0.25">
      <c r="G32" s="81" t="s">
        <v>101</v>
      </c>
      <c r="H32" s="83">
        <v>180654300</v>
      </c>
      <c r="I32" s="83">
        <v>177681615.38999999</v>
      </c>
    </row>
    <row r="33" spans="1:9" x14ac:dyDescent="0.25">
      <c r="G33" s="81" t="s">
        <v>102</v>
      </c>
      <c r="H33" s="83">
        <v>270224806</v>
      </c>
      <c r="I33" s="83">
        <v>262896634.77000001</v>
      </c>
    </row>
    <row r="34" spans="1:9" x14ac:dyDescent="0.25">
      <c r="G34" s="81" t="s">
        <v>103</v>
      </c>
      <c r="H34" s="83">
        <v>14606746</v>
      </c>
      <c r="I34" s="83">
        <v>14209244.720000001</v>
      </c>
    </row>
    <row r="35" spans="1:9" x14ac:dyDescent="0.25">
      <c r="G35" s="81" t="s">
        <v>104</v>
      </c>
      <c r="H35" s="83">
        <v>43820239</v>
      </c>
      <c r="I35" s="83">
        <v>39421883.18</v>
      </c>
    </row>
    <row r="36" spans="1:9" x14ac:dyDescent="0.25">
      <c r="G36" s="81" t="s">
        <v>105</v>
      </c>
      <c r="H36" s="83">
        <v>146067464</v>
      </c>
      <c r="I36" s="83">
        <v>142092447.58000001</v>
      </c>
    </row>
    <row r="37" spans="1:9" x14ac:dyDescent="0.25">
      <c r="G37" s="81" t="s">
        <v>106</v>
      </c>
      <c r="H37" s="83">
        <v>14606746</v>
      </c>
      <c r="I37" s="83">
        <v>14209244.720000001</v>
      </c>
    </row>
    <row r="38" spans="1:9" x14ac:dyDescent="0.25">
      <c r="G38" s="81" t="s">
        <v>107</v>
      </c>
      <c r="H38" s="83">
        <v>148201341</v>
      </c>
      <c r="I38" s="83">
        <v>148201341</v>
      </c>
    </row>
    <row r="39" spans="1:9" x14ac:dyDescent="0.25">
      <c r="G39" s="81" t="s">
        <v>108</v>
      </c>
      <c r="H39" s="83">
        <v>43760239</v>
      </c>
      <c r="I39" s="83">
        <v>43760239</v>
      </c>
    </row>
    <row r="40" spans="1:9" x14ac:dyDescent="0.25">
      <c r="G40" s="81" t="s">
        <v>109</v>
      </c>
      <c r="H40" s="83">
        <v>87520477</v>
      </c>
      <c r="I40" s="83">
        <v>75537615.569999993</v>
      </c>
    </row>
    <row r="41" spans="1:9" x14ac:dyDescent="0.25">
      <c r="G41" s="81" t="s">
        <v>110</v>
      </c>
      <c r="H41" s="83">
        <v>79880099</v>
      </c>
      <c r="I41" s="83">
        <v>79880099</v>
      </c>
    </row>
    <row r="42" spans="1:9" x14ac:dyDescent="0.25">
      <c r="A42" s="81" t="s">
        <v>118</v>
      </c>
      <c r="B42" s="81" t="s">
        <v>89</v>
      </c>
      <c r="C42" s="81" t="s">
        <v>90</v>
      </c>
      <c r="D42" s="81" t="s">
        <v>91</v>
      </c>
      <c r="E42" s="81" t="s">
        <v>86</v>
      </c>
      <c r="F42" s="81" t="s">
        <v>87</v>
      </c>
      <c r="G42" s="81" t="s">
        <v>92</v>
      </c>
      <c r="H42" s="83">
        <v>144629737</v>
      </c>
      <c r="I42" s="83">
        <v>144629737</v>
      </c>
    </row>
    <row r="43" spans="1:9" x14ac:dyDescent="0.25">
      <c r="G43" s="81" t="s">
        <v>93</v>
      </c>
      <c r="H43" s="83">
        <v>0</v>
      </c>
      <c r="I43" s="83">
        <v>0</v>
      </c>
    </row>
    <row r="44" spans="1:9" x14ac:dyDescent="0.25">
      <c r="G44" s="81" t="s">
        <v>95</v>
      </c>
      <c r="H44" s="83">
        <v>999995.67</v>
      </c>
      <c r="I44" s="83">
        <v>44588.78</v>
      </c>
    </row>
    <row r="45" spans="1:9" x14ac:dyDescent="0.25">
      <c r="G45" s="81" t="s">
        <v>97</v>
      </c>
      <c r="H45" s="83">
        <v>41011584</v>
      </c>
      <c r="I45" s="83">
        <v>41011584</v>
      </c>
    </row>
    <row r="46" spans="1:9" x14ac:dyDescent="0.25">
      <c r="G46" s="81" t="s">
        <v>98</v>
      </c>
      <c r="H46" s="83">
        <v>84354214</v>
      </c>
      <c r="I46" s="83">
        <v>80421497.900000006</v>
      </c>
    </row>
    <row r="47" spans="1:9" x14ac:dyDescent="0.25">
      <c r="G47" s="81" t="s">
        <v>99</v>
      </c>
      <c r="H47" s="83">
        <v>27860940</v>
      </c>
      <c r="I47" s="83">
        <v>27860940</v>
      </c>
    </row>
    <row r="48" spans="1:9" x14ac:dyDescent="0.25">
      <c r="G48" s="81" t="s">
        <v>100</v>
      </c>
      <c r="H48" s="83">
        <v>25732650</v>
      </c>
      <c r="I48" s="83">
        <v>24436567.329999998</v>
      </c>
    </row>
    <row r="49" spans="1:9" x14ac:dyDescent="0.25">
      <c r="G49" s="81" t="s">
        <v>101</v>
      </c>
      <c r="H49" s="83">
        <v>26644833</v>
      </c>
      <c r="I49" s="83">
        <v>24612807.460000001</v>
      </c>
    </row>
    <row r="50" spans="1:9" x14ac:dyDescent="0.25">
      <c r="G50" s="81" t="s">
        <v>102</v>
      </c>
      <c r="H50" s="83">
        <v>31203304</v>
      </c>
      <c r="I50" s="83">
        <v>29115418.699999999</v>
      </c>
    </row>
    <row r="51" spans="1:9" x14ac:dyDescent="0.25">
      <c r="G51" s="81" t="s">
        <v>103</v>
      </c>
      <c r="H51" s="83">
        <v>1671665</v>
      </c>
      <c r="I51" s="83">
        <v>1639675.63</v>
      </c>
    </row>
    <row r="52" spans="1:9" x14ac:dyDescent="0.25">
      <c r="G52" s="81" t="s">
        <v>104</v>
      </c>
      <c r="H52" s="83">
        <v>5014996</v>
      </c>
      <c r="I52" s="83">
        <v>4919026.3099999996</v>
      </c>
    </row>
    <row r="53" spans="1:9" x14ac:dyDescent="0.25">
      <c r="G53" s="81" t="s">
        <v>105</v>
      </c>
      <c r="H53" s="83">
        <v>16716651</v>
      </c>
      <c r="I53" s="83">
        <v>16396755.82</v>
      </c>
    </row>
    <row r="54" spans="1:9" x14ac:dyDescent="0.25">
      <c r="G54" s="81" t="s">
        <v>106</v>
      </c>
      <c r="H54" s="83">
        <v>1671666</v>
      </c>
      <c r="I54" s="83">
        <v>1639675.63</v>
      </c>
    </row>
    <row r="55" spans="1:9" x14ac:dyDescent="0.25">
      <c r="G55" s="81" t="s">
        <v>107</v>
      </c>
      <c r="H55" s="83">
        <v>16933317</v>
      </c>
      <c r="I55" s="83">
        <v>16483641.58</v>
      </c>
    </row>
    <row r="56" spans="1:9" x14ac:dyDescent="0.25">
      <c r="G56" s="81" t="s">
        <v>108</v>
      </c>
      <c r="H56" s="83">
        <v>4999996</v>
      </c>
      <c r="I56" s="83">
        <v>4999996</v>
      </c>
    </row>
    <row r="57" spans="1:9" x14ac:dyDescent="0.25">
      <c r="G57" s="81" t="s">
        <v>109</v>
      </c>
      <c r="H57" s="83">
        <v>9999989</v>
      </c>
      <c r="I57" s="83">
        <v>9090747.5899999999</v>
      </c>
    </row>
    <row r="58" spans="1:9" x14ac:dyDescent="0.25">
      <c r="G58" s="81" t="s">
        <v>110</v>
      </c>
      <c r="H58" s="83">
        <v>13030411</v>
      </c>
      <c r="I58" s="83">
        <v>13030411</v>
      </c>
    </row>
    <row r="59" spans="1:9" x14ac:dyDescent="0.25">
      <c r="A59" s="81" t="s">
        <v>16</v>
      </c>
      <c r="H59" s="83">
        <v>6297563049.3400002</v>
      </c>
      <c r="I59" s="83">
        <v>6021700999.1100006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M999"/>
  <sheetViews>
    <sheetView showGridLines="0" view="pageBreakPreview" topLeftCell="A6" zoomScale="84" zoomScaleNormal="130" zoomScaleSheetLayoutView="84" workbookViewId="0">
      <selection activeCell="C6" sqref="C6"/>
    </sheetView>
  </sheetViews>
  <sheetFormatPr baseColWidth="10" defaultColWidth="14.3984375" defaultRowHeight="15" customHeight="1" x14ac:dyDescent="0.25"/>
  <cols>
    <col min="1" max="1" width="2.8984375" style="12" customWidth="1"/>
    <col min="2" max="2" width="25.8984375" style="12" customWidth="1"/>
    <col min="3" max="3" width="62.8984375" style="12" customWidth="1"/>
    <col min="4" max="4" width="41.3984375" style="12" customWidth="1"/>
    <col min="5" max="5" width="41.09765625" style="12" customWidth="1"/>
    <col min="6" max="13" width="9.09765625" style="12" customWidth="1"/>
    <col min="14" max="26" width="10" style="12" customWidth="1"/>
    <col min="27" max="16384" width="14.3984375" style="12"/>
  </cols>
  <sheetData>
    <row r="1" spans="2:13" ht="14.25" customHeight="1" x14ac:dyDescent="0.35">
      <c r="B1" s="33"/>
      <c r="C1" s="33"/>
    </row>
    <row r="2" spans="2:13" ht="35.25" customHeight="1" thickBot="1" x14ac:dyDescent="0.3">
      <c r="B2" s="34" t="s">
        <v>119</v>
      </c>
      <c r="C2" s="78"/>
    </row>
    <row r="3" spans="2:13" ht="18" customHeight="1" thickTop="1" x14ac:dyDescent="0.25"/>
    <row r="4" spans="2:13" ht="18" customHeight="1" x14ac:dyDescent="0.25">
      <c r="B4" s="35" t="s">
        <v>120</v>
      </c>
      <c r="C4" s="35"/>
      <c r="D4" s="35"/>
    </row>
    <row r="5" spans="2:13" ht="18" customHeight="1" x14ac:dyDescent="0.25"/>
    <row r="6" spans="2:13" ht="76.5" customHeight="1" x14ac:dyDescent="0.25">
      <c r="B6" s="36" t="s">
        <v>121</v>
      </c>
      <c r="C6" s="37" t="s">
        <v>122</v>
      </c>
      <c r="D6" s="38" t="s">
        <v>123</v>
      </c>
      <c r="E6" s="38" t="s">
        <v>124</v>
      </c>
      <c r="J6" s="125"/>
      <c r="K6" s="126"/>
      <c r="L6" s="126"/>
      <c r="M6" s="126"/>
    </row>
    <row r="7" spans="2:13" s="23" customFormat="1" ht="64" x14ac:dyDescent="0.25">
      <c r="B7" s="39" t="str">
        <f>+IF('INFORME ANUAL'!I8="1. De acuerdo a lo programado",'INFORME ANUAL'!C8,"")</f>
        <v xml:space="preserve">Cantidad de mujeres víctimas de violencia  atendidas </v>
      </c>
      <c r="C7" s="40" t="s">
        <v>125</v>
      </c>
      <c r="D7" s="40" t="s">
        <v>126</v>
      </c>
      <c r="E7" s="40"/>
    </row>
    <row r="8" spans="2:13" ht="18" customHeight="1" x14ac:dyDescent="0.25">
      <c r="B8" s="108" t="s">
        <v>127</v>
      </c>
      <c r="C8" s="108"/>
      <c r="D8" s="108"/>
      <c r="E8" s="108"/>
    </row>
    <row r="9" spans="2:13" ht="40.5" customHeight="1" x14ac:dyDescent="0.25">
      <c r="B9" s="110"/>
      <c r="C9" s="110"/>
      <c r="D9" s="110"/>
      <c r="E9" s="110"/>
    </row>
    <row r="10" spans="2:13" ht="18" customHeight="1" x14ac:dyDescent="0.35">
      <c r="B10" s="33"/>
      <c r="C10" s="33"/>
    </row>
    <row r="11" spans="2:13" ht="18" customHeight="1" x14ac:dyDescent="0.35">
      <c r="B11" s="33"/>
      <c r="C11" s="33"/>
    </row>
    <row r="12" spans="2:13" ht="18" customHeight="1" x14ac:dyDescent="0.35">
      <c r="B12" s="33"/>
      <c r="C12" s="33"/>
    </row>
    <row r="13" spans="2:13" ht="18" customHeight="1" x14ac:dyDescent="0.35">
      <c r="B13" s="33"/>
      <c r="C13" s="33"/>
    </row>
    <row r="14" spans="2:13" ht="18" customHeight="1" x14ac:dyDescent="0.35">
      <c r="B14" s="33"/>
      <c r="C14" s="33"/>
    </row>
    <row r="15" spans="2:13" ht="18" customHeight="1" x14ac:dyDescent="0.35">
      <c r="B15" s="33"/>
      <c r="C15" s="33"/>
    </row>
    <row r="16" spans="2:13" ht="18" customHeight="1" x14ac:dyDescent="0.35">
      <c r="B16" s="33"/>
      <c r="C16" s="33"/>
    </row>
    <row r="17" spans="2:3" ht="18" customHeight="1" x14ac:dyDescent="0.35">
      <c r="B17" s="33"/>
      <c r="C17" s="33"/>
    </row>
    <row r="18" spans="2:3" ht="18" customHeight="1" x14ac:dyDescent="0.35">
      <c r="B18" s="33"/>
      <c r="C18" s="33"/>
    </row>
    <row r="19" spans="2:3" ht="18" customHeight="1" x14ac:dyDescent="0.35">
      <c r="B19" s="33"/>
      <c r="C19" s="33"/>
    </row>
    <row r="20" spans="2:3" ht="18" customHeight="1" x14ac:dyDescent="0.35">
      <c r="B20" s="33"/>
      <c r="C20" s="33"/>
    </row>
    <row r="21" spans="2:3" ht="18" customHeight="1" x14ac:dyDescent="0.35">
      <c r="B21" s="33"/>
      <c r="C21" s="33"/>
    </row>
    <row r="22" spans="2:3" ht="18" customHeight="1" x14ac:dyDescent="0.35">
      <c r="B22" s="33"/>
      <c r="C22" s="33"/>
    </row>
    <row r="23" spans="2:3" ht="18" customHeight="1" x14ac:dyDescent="0.35">
      <c r="B23" s="33"/>
      <c r="C23" s="33"/>
    </row>
    <row r="24" spans="2:3" ht="18" customHeight="1" x14ac:dyDescent="0.35">
      <c r="B24" s="33"/>
      <c r="C24" s="33"/>
    </row>
    <row r="25" spans="2:3" ht="18" customHeight="1" x14ac:dyDescent="0.35">
      <c r="B25" s="33"/>
      <c r="C25" s="33"/>
    </row>
    <row r="26" spans="2:3" ht="18" customHeight="1" x14ac:dyDescent="0.35">
      <c r="B26" s="33"/>
      <c r="C26" s="33"/>
    </row>
    <row r="27" spans="2:3" ht="18" customHeight="1" x14ac:dyDescent="0.35">
      <c r="B27" s="33"/>
      <c r="C27" s="33"/>
    </row>
    <row r="28" spans="2:3" ht="18" customHeight="1" x14ac:dyDescent="0.35">
      <c r="B28" s="33"/>
      <c r="C28" s="33"/>
    </row>
    <row r="29" spans="2:3" ht="18" customHeight="1" x14ac:dyDescent="0.35">
      <c r="B29" s="33"/>
      <c r="C29" s="33"/>
    </row>
    <row r="30" spans="2:3" ht="18" customHeight="1" x14ac:dyDescent="0.35">
      <c r="B30" s="33"/>
      <c r="C30" s="33"/>
    </row>
    <row r="31" spans="2:3" ht="18" customHeight="1" x14ac:dyDescent="0.35">
      <c r="B31" s="33"/>
      <c r="C31" s="33"/>
    </row>
    <row r="32" spans="2:3" ht="18" customHeight="1" x14ac:dyDescent="0.35">
      <c r="B32" s="33"/>
      <c r="C32" s="33"/>
    </row>
    <row r="33" spans="2:3" ht="18" customHeight="1" x14ac:dyDescent="0.35">
      <c r="B33" s="33"/>
      <c r="C33" s="33"/>
    </row>
    <row r="34" spans="2:3" ht="18" customHeight="1" x14ac:dyDescent="0.35">
      <c r="B34" s="33"/>
      <c r="C34" s="33"/>
    </row>
    <row r="35" spans="2:3" ht="18" customHeight="1" x14ac:dyDescent="0.35">
      <c r="B35" s="33"/>
      <c r="C35" s="33"/>
    </row>
    <row r="36" spans="2:3" ht="18" customHeight="1" x14ac:dyDescent="0.35">
      <c r="B36" s="33"/>
      <c r="C36" s="33"/>
    </row>
    <row r="37" spans="2:3" ht="18" customHeight="1" x14ac:dyDescent="0.35">
      <c r="B37" s="33"/>
      <c r="C37" s="33"/>
    </row>
    <row r="38" spans="2:3" ht="18" customHeight="1" x14ac:dyDescent="0.35">
      <c r="B38" s="33"/>
      <c r="C38" s="33"/>
    </row>
    <row r="39" spans="2:3" ht="18" customHeight="1" x14ac:dyDescent="0.35">
      <c r="B39" s="33"/>
      <c r="C39" s="33"/>
    </row>
    <row r="40" spans="2:3" ht="18" customHeight="1" x14ac:dyDescent="0.35">
      <c r="B40" s="33"/>
      <c r="C40" s="33"/>
    </row>
    <row r="41" spans="2:3" ht="18" customHeight="1" x14ac:dyDescent="0.35">
      <c r="B41" s="33"/>
      <c r="C41" s="33"/>
    </row>
    <row r="42" spans="2:3" ht="18" customHeight="1" x14ac:dyDescent="0.35">
      <c r="B42" s="33"/>
      <c r="C42" s="33"/>
    </row>
    <row r="43" spans="2:3" ht="18" customHeight="1" x14ac:dyDescent="0.35">
      <c r="B43" s="33"/>
      <c r="C43" s="33"/>
    </row>
    <row r="44" spans="2:3" ht="18" customHeight="1" x14ac:dyDescent="0.35">
      <c r="B44" s="33"/>
      <c r="C44" s="33"/>
    </row>
    <row r="45" spans="2:3" ht="18" customHeight="1" x14ac:dyDescent="0.35">
      <c r="B45" s="33"/>
      <c r="C45" s="33"/>
    </row>
    <row r="46" spans="2:3" ht="18" customHeight="1" x14ac:dyDescent="0.35">
      <c r="B46" s="33"/>
      <c r="C46" s="33"/>
    </row>
    <row r="47" spans="2:3" ht="18" customHeight="1" x14ac:dyDescent="0.35">
      <c r="B47" s="33"/>
      <c r="C47" s="33"/>
    </row>
    <row r="48" spans="2:3" ht="18" customHeight="1" x14ac:dyDescent="0.35">
      <c r="B48" s="33"/>
      <c r="C48" s="33"/>
    </row>
    <row r="49" spans="2:3" ht="18" customHeight="1" x14ac:dyDescent="0.35">
      <c r="B49" s="33"/>
      <c r="C49" s="33"/>
    </row>
    <row r="50" spans="2:3" ht="18" customHeight="1" x14ac:dyDescent="0.35">
      <c r="B50" s="33"/>
      <c r="C50" s="33"/>
    </row>
    <row r="51" spans="2:3" ht="18" customHeight="1" x14ac:dyDescent="0.35">
      <c r="B51" s="33"/>
      <c r="C51" s="33"/>
    </row>
    <row r="52" spans="2:3" ht="18" customHeight="1" x14ac:dyDescent="0.35">
      <c r="B52" s="33"/>
      <c r="C52" s="33"/>
    </row>
    <row r="53" spans="2:3" ht="18" customHeight="1" x14ac:dyDescent="0.35">
      <c r="B53" s="33"/>
      <c r="C53" s="33"/>
    </row>
    <row r="54" spans="2:3" ht="18" customHeight="1" x14ac:dyDescent="0.35">
      <c r="B54" s="33"/>
      <c r="C54" s="33"/>
    </row>
    <row r="55" spans="2:3" ht="18" customHeight="1" x14ac:dyDescent="0.35">
      <c r="B55" s="33"/>
      <c r="C55" s="33"/>
    </row>
    <row r="56" spans="2:3" ht="18" customHeight="1" x14ac:dyDescent="0.35">
      <c r="B56" s="33"/>
      <c r="C56" s="33"/>
    </row>
    <row r="57" spans="2:3" ht="18" customHeight="1" x14ac:dyDescent="0.35">
      <c r="B57" s="33"/>
      <c r="C57" s="33"/>
    </row>
    <row r="58" spans="2:3" ht="18" customHeight="1" x14ac:dyDescent="0.35">
      <c r="B58" s="33"/>
      <c r="C58" s="33"/>
    </row>
    <row r="59" spans="2:3" ht="18" customHeight="1" x14ac:dyDescent="0.35">
      <c r="B59" s="33"/>
      <c r="C59" s="33"/>
    </row>
    <row r="60" spans="2:3" ht="18" customHeight="1" x14ac:dyDescent="0.35">
      <c r="B60" s="33"/>
      <c r="C60" s="33"/>
    </row>
    <row r="61" spans="2:3" ht="18" customHeight="1" x14ac:dyDescent="0.35">
      <c r="B61" s="33"/>
      <c r="C61" s="33"/>
    </row>
    <row r="62" spans="2:3" ht="18" customHeight="1" x14ac:dyDescent="0.35">
      <c r="B62" s="33"/>
      <c r="C62" s="33"/>
    </row>
    <row r="63" spans="2:3" ht="18" customHeight="1" x14ac:dyDescent="0.35">
      <c r="B63" s="33"/>
      <c r="C63" s="33"/>
    </row>
    <row r="64" spans="2:3" ht="18" customHeight="1" x14ac:dyDescent="0.35">
      <c r="B64" s="33"/>
      <c r="C64" s="33"/>
    </row>
    <row r="65" spans="2:3" ht="18" customHeight="1" x14ac:dyDescent="0.35">
      <c r="B65" s="33"/>
      <c r="C65" s="33"/>
    </row>
    <row r="66" spans="2:3" ht="18" customHeight="1" x14ac:dyDescent="0.35">
      <c r="B66" s="33"/>
      <c r="C66" s="33"/>
    </row>
    <row r="67" spans="2:3" ht="18" customHeight="1" x14ac:dyDescent="0.35">
      <c r="B67" s="33"/>
      <c r="C67" s="33"/>
    </row>
    <row r="68" spans="2:3" ht="18" customHeight="1" x14ac:dyDescent="0.35">
      <c r="B68" s="33"/>
      <c r="C68" s="33"/>
    </row>
    <row r="69" spans="2:3" ht="18" customHeight="1" x14ac:dyDescent="0.35">
      <c r="B69" s="33"/>
      <c r="C69" s="33"/>
    </row>
    <row r="70" spans="2:3" ht="18" customHeight="1" x14ac:dyDescent="0.35">
      <c r="B70" s="33"/>
      <c r="C70" s="33"/>
    </row>
    <row r="71" spans="2:3" ht="18" customHeight="1" x14ac:dyDescent="0.35">
      <c r="B71" s="33"/>
      <c r="C71" s="33"/>
    </row>
    <row r="72" spans="2:3" ht="18" customHeight="1" x14ac:dyDescent="0.35">
      <c r="B72" s="33"/>
      <c r="C72" s="33"/>
    </row>
    <row r="73" spans="2:3" ht="18" customHeight="1" x14ac:dyDescent="0.35">
      <c r="B73" s="33"/>
      <c r="C73" s="33"/>
    </row>
    <row r="74" spans="2:3" ht="18" customHeight="1" x14ac:dyDescent="0.35">
      <c r="B74" s="33"/>
      <c r="C74" s="33"/>
    </row>
    <row r="75" spans="2:3" ht="18" customHeight="1" x14ac:dyDescent="0.35">
      <c r="B75" s="33"/>
      <c r="C75" s="33"/>
    </row>
    <row r="76" spans="2:3" ht="18" customHeight="1" x14ac:dyDescent="0.35">
      <c r="B76" s="33"/>
      <c r="C76" s="33"/>
    </row>
    <row r="77" spans="2:3" ht="18" customHeight="1" x14ac:dyDescent="0.35">
      <c r="B77" s="33"/>
      <c r="C77" s="33"/>
    </row>
    <row r="78" spans="2:3" ht="18" customHeight="1" x14ac:dyDescent="0.35">
      <c r="B78" s="33"/>
      <c r="C78" s="33"/>
    </row>
    <row r="79" spans="2:3" ht="18" customHeight="1" x14ac:dyDescent="0.35">
      <c r="B79" s="33"/>
      <c r="C79" s="33"/>
    </row>
    <row r="80" spans="2:3" ht="18" customHeight="1" x14ac:dyDescent="0.35">
      <c r="B80" s="33"/>
      <c r="C80" s="33"/>
    </row>
    <row r="81" spans="2:3" ht="18" customHeight="1" x14ac:dyDescent="0.35">
      <c r="B81" s="33"/>
      <c r="C81" s="33"/>
    </row>
    <row r="82" spans="2:3" ht="18" customHeight="1" x14ac:dyDescent="0.35">
      <c r="B82" s="33"/>
      <c r="C82" s="33"/>
    </row>
    <row r="83" spans="2:3" ht="18" customHeight="1" x14ac:dyDescent="0.35">
      <c r="B83" s="33"/>
      <c r="C83" s="33"/>
    </row>
    <row r="84" spans="2:3" ht="18" customHeight="1" x14ac:dyDescent="0.35">
      <c r="B84" s="33"/>
      <c r="C84" s="33"/>
    </row>
    <row r="85" spans="2:3" ht="18" customHeight="1" x14ac:dyDescent="0.35">
      <c r="B85" s="33"/>
      <c r="C85" s="33"/>
    </row>
    <row r="86" spans="2:3" ht="18" customHeight="1" x14ac:dyDescent="0.35">
      <c r="B86" s="33"/>
      <c r="C86" s="33"/>
    </row>
    <row r="87" spans="2:3" ht="18" customHeight="1" x14ac:dyDescent="0.35">
      <c r="B87" s="33"/>
      <c r="C87" s="33"/>
    </row>
    <row r="88" spans="2:3" ht="18" customHeight="1" x14ac:dyDescent="0.35">
      <c r="B88" s="33"/>
      <c r="C88" s="33"/>
    </row>
    <row r="89" spans="2:3" ht="18" customHeight="1" x14ac:dyDescent="0.35">
      <c r="B89" s="33"/>
      <c r="C89" s="33"/>
    </row>
    <row r="90" spans="2:3" ht="18" customHeight="1" x14ac:dyDescent="0.35">
      <c r="B90" s="33"/>
      <c r="C90" s="33"/>
    </row>
    <row r="91" spans="2:3" ht="18" customHeight="1" x14ac:dyDescent="0.35">
      <c r="B91" s="33"/>
      <c r="C91" s="33"/>
    </row>
    <row r="92" spans="2:3" ht="18" customHeight="1" x14ac:dyDescent="0.35">
      <c r="B92" s="33"/>
      <c r="C92" s="33"/>
    </row>
    <row r="93" spans="2:3" ht="18" customHeight="1" x14ac:dyDescent="0.35">
      <c r="B93" s="33"/>
      <c r="C93" s="33"/>
    </row>
    <row r="94" spans="2:3" ht="18" customHeight="1" x14ac:dyDescent="0.35">
      <c r="B94" s="33"/>
      <c r="C94" s="33"/>
    </row>
    <row r="95" spans="2:3" ht="18" customHeight="1" x14ac:dyDescent="0.35">
      <c r="B95" s="33"/>
      <c r="C95" s="33"/>
    </row>
    <row r="96" spans="2:3" ht="18" customHeight="1" x14ac:dyDescent="0.35">
      <c r="B96" s="33"/>
      <c r="C96" s="33"/>
    </row>
    <row r="97" spans="2:3" ht="18" customHeight="1" x14ac:dyDescent="0.35">
      <c r="B97" s="33"/>
      <c r="C97" s="33"/>
    </row>
    <row r="98" spans="2:3" ht="18" customHeight="1" x14ac:dyDescent="0.35">
      <c r="B98" s="33"/>
      <c r="C98" s="33"/>
    </row>
    <row r="99" spans="2:3" ht="18" customHeight="1" x14ac:dyDescent="0.35">
      <c r="B99" s="33"/>
      <c r="C99" s="33"/>
    </row>
    <row r="100" spans="2:3" ht="18" customHeight="1" x14ac:dyDescent="0.35">
      <c r="B100" s="33"/>
      <c r="C100" s="33"/>
    </row>
    <row r="101" spans="2:3" ht="18" customHeight="1" x14ac:dyDescent="0.35">
      <c r="B101" s="33"/>
      <c r="C101" s="33"/>
    </row>
    <row r="102" spans="2:3" ht="18" customHeight="1" x14ac:dyDescent="0.35">
      <c r="B102" s="33"/>
      <c r="C102" s="33"/>
    </row>
    <row r="103" spans="2:3" ht="18" customHeight="1" x14ac:dyDescent="0.35">
      <c r="B103" s="33"/>
      <c r="C103" s="33"/>
    </row>
    <row r="104" spans="2:3" ht="18" customHeight="1" x14ac:dyDescent="0.35">
      <c r="B104" s="33"/>
      <c r="C104" s="33"/>
    </row>
    <row r="105" spans="2:3" ht="18" customHeight="1" x14ac:dyDescent="0.35">
      <c r="B105" s="33"/>
      <c r="C105" s="33"/>
    </row>
    <row r="106" spans="2:3" ht="18" customHeight="1" x14ac:dyDescent="0.35">
      <c r="B106" s="33"/>
      <c r="C106" s="33"/>
    </row>
    <row r="107" spans="2:3" ht="18" customHeight="1" x14ac:dyDescent="0.35">
      <c r="B107" s="33"/>
      <c r="C107" s="33"/>
    </row>
    <row r="108" spans="2:3" ht="18" customHeight="1" x14ac:dyDescent="0.35">
      <c r="B108" s="33"/>
      <c r="C108" s="33"/>
    </row>
    <row r="109" spans="2:3" ht="18" customHeight="1" x14ac:dyDescent="0.35">
      <c r="B109" s="33"/>
      <c r="C109" s="33"/>
    </row>
    <row r="110" spans="2:3" ht="18" customHeight="1" x14ac:dyDescent="0.35">
      <c r="B110" s="33"/>
      <c r="C110" s="33"/>
    </row>
    <row r="111" spans="2:3" ht="18" customHeight="1" x14ac:dyDescent="0.35">
      <c r="B111" s="33"/>
      <c r="C111" s="33"/>
    </row>
    <row r="112" spans="2:3" ht="18" customHeight="1" x14ac:dyDescent="0.35">
      <c r="B112" s="33"/>
      <c r="C112" s="33"/>
    </row>
    <row r="113" spans="2:3" ht="18" customHeight="1" x14ac:dyDescent="0.35">
      <c r="B113" s="33"/>
      <c r="C113" s="33"/>
    </row>
    <row r="114" spans="2:3" ht="18" customHeight="1" x14ac:dyDescent="0.35">
      <c r="B114" s="33"/>
      <c r="C114" s="33"/>
    </row>
    <row r="115" spans="2:3" ht="18" customHeight="1" x14ac:dyDescent="0.35">
      <c r="B115" s="33"/>
      <c r="C115" s="33"/>
    </row>
    <row r="116" spans="2:3" ht="18" customHeight="1" x14ac:dyDescent="0.35">
      <c r="B116" s="33"/>
      <c r="C116" s="33"/>
    </row>
    <row r="117" spans="2:3" ht="18" customHeight="1" x14ac:dyDescent="0.35">
      <c r="B117" s="33"/>
      <c r="C117" s="33"/>
    </row>
    <row r="118" spans="2:3" ht="18" customHeight="1" x14ac:dyDescent="0.35">
      <c r="B118" s="33"/>
      <c r="C118" s="33"/>
    </row>
    <row r="119" spans="2:3" ht="18" customHeight="1" x14ac:dyDescent="0.35">
      <c r="B119" s="33"/>
      <c r="C119" s="33"/>
    </row>
    <row r="120" spans="2:3" ht="18" customHeight="1" x14ac:dyDescent="0.35">
      <c r="B120" s="33"/>
      <c r="C120" s="33"/>
    </row>
    <row r="121" spans="2:3" ht="18" customHeight="1" x14ac:dyDescent="0.35">
      <c r="B121" s="33"/>
      <c r="C121" s="33"/>
    </row>
    <row r="122" spans="2:3" ht="18" customHeight="1" x14ac:dyDescent="0.35">
      <c r="B122" s="33"/>
      <c r="C122" s="33"/>
    </row>
    <row r="123" spans="2:3" ht="18" customHeight="1" x14ac:dyDescent="0.35">
      <c r="B123" s="33"/>
      <c r="C123" s="33"/>
    </row>
    <row r="124" spans="2:3" ht="18" customHeight="1" x14ac:dyDescent="0.35">
      <c r="B124" s="33"/>
      <c r="C124" s="33"/>
    </row>
    <row r="125" spans="2:3" ht="18" customHeight="1" x14ac:dyDescent="0.35">
      <c r="B125" s="33"/>
      <c r="C125" s="33"/>
    </row>
    <row r="126" spans="2:3" ht="18" customHeight="1" x14ac:dyDescent="0.35">
      <c r="B126" s="33"/>
      <c r="C126" s="33"/>
    </row>
    <row r="127" spans="2:3" ht="18" customHeight="1" x14ac:dyDescent="0.35">
      <c r="B127" s="33"/>
      <c r="C127" s="33"/>
    </row>
    <row r="128" spans="2:3" ht="18" customHeight="1" x14ac:dyDescent="0.35">
      <c r="B128" s="33"/>
      <c r="C128" s="33"/>
    </row>
    <row r="129" spans="2:3" ht="18" customHeight="1" x14ac:dyDescent="0.35">
      <c r="B129" s="33"/>
      <c r="C129" s="33"/>
    </row>
    <row r="130" spans="2:3" ht="18" customHeight="1" x14ac:dyDescent="0.35">
      <c r="B130" s="33"/>
      <c r="C130" s="33"/>
    </row>
    <row r="131" spans="2:3" ht="18" customHeight="1" x14ac:dyDescent="0.35">
      <c r="B131" s="33"/>
      <c r="C131" s="33"/>
    </row>
    <row r="132" spans="2:3" ht="18" customHeight="1" x14ac:dyDescent="0.35">
      <c r="B132" s="33"/>
      <c r="C132" s="33"/>
    </row>
    <row r="133" spans="2:3" ht="18" customHeight="1" x14ac:dyDescent="0.35">
      <c r="B133" s="33"/>
      <c r="C133" s="33"/>
    </row>
    <row r="134" spans="2:3" ht="18" customHeight="1" x14ac:dyDescent="0.35">
      <c r="B134" s="33"/>
      <c r="C134" s="33"/>
    </row>
    <row r="135" spans="2:3" ht="18" customHeight="1" x14ac:dyDescent="0.35">
      <c r="B135" s="33"/>
      <c r="C135" s="33"/>
    </row>
    <row r="136" spans="2:3" ht="18" customHeight="1" x14ac:dyDescent="0.35">
      <c r="B136" s="33"/>
      <c r="C136" s="33"/>
    </row>
    <row r="137" spans="2:3" ht="18" customHeight="1" x14ac:dyDescent="0.35">
      <c r="B137" s="33"/>
      <c r="C137" s="33"/>
    </row>
    <row r="138" spans="2:3" ht="18" customHeight="1" x14ac:dyDescent="0.35">
      <c r="B138" s="33"/>
      <c r="C138" s="33"/>
    </row>
    <row r="139" spans="2:3" ht="18" customHeight="1" x14ac:dyDescent="0.35">
      <c r="B139" s="33"/>
      <c r="C139" s="33"/>
    </row>
    <row r="140" spans="2:3" ht="18" customHeight="1" x14ac:dyDescent="0.35">
      <c r="B140" s="33"/>
      <c r="C140" s="33"/>
    </row>
    <row r="141" spans="2:3" ht="18" customHeight="1" x14ac:dyDescent="0.35">
      <c r="B141" s="33"/>
      <c r="C141" s="33"/>
    </row>
    <row r="142" spans="2:3" ht="18" customHeight="1" x14ac:dyDescent="0.35">
      <c r="B142" s="33"/>
      <c r="C142" s="33"/>
    </row>
    <row r="143" spans="2:3" ht="18" customHeight="1" x14ac:dyDescent="0.35">
      <c r="B143" s="33"/>
      <c r="C143" s="33"/>
    </row>
    <row r="144" spans="2:3" ht="18" customHeight="1" x14ac:dyDescent="0.35">
      <c r="B144" s="33"/>
      <c r="C144" s="33"/>
    </row>
    <row r="145" spans="2:3" ht="18" customHeight="1" x14ac:dyDescent="0.35">
      <c r="B145" s="33"/>
      <c r="C145" s="33"/>
    </row>
    <row r="146" spans="2:3" ht="18" customHeight="1" x14ac:dyDescent="0.35">
      <c r="B146" s="33"/>
      <c r="C146" s="33"/>
    </row>
    <row r="147" spans="2:3" ht="18" customHeight="1" x14ac:dyDescent="0.35">
      <c r="B147" s="33"/>
      <c r="C147" s="33"/>
    </row>
    <row r="148" spans="2:3" ht="18" customHeight="1" x14ac:dyDescent="0.35">
      <c r="B148" s="33"/>
      <c r="C148" s="33"/>
    </row>
    <row r="149" spans="2:3" ht="18" customHeight="1" x14ac:dyDescent="0.35">
      <c r="B149" s="33"/>
      <c r="C149" s="33"/>
    </row>
    <row r="150" spans="2:3" ht="18" customHeight="1" x14ac:dyDescent="0.35">
      <c r="B150" s="33"/>
      <c r="C150" s="33"/>
    </row>
    <row r="151" spans="2:3" ht="18" customHeight="1" x14ac:dyDescent="0.35">
      <c r="B151" s="33"/>
      <c r="C151" s="33"/>
    </row>
    <row r="152" spans="2:3" ht="18" customHeight="1" x14ac:dyDescent="0.35">
      <c r="B152" s="33"/>
      <c r="C152" s="33"/>
    </row>
    <row r="153" spans="2:3" ht="18" customHeight="1" x14ac:dyDescent="0.35">
      <c r="B153" s="33"/>
      <c r="C153" s="33"/>
    </row>
    <row r="154" spans="2:3" ht="18" customHeight="1" x14ac:dyDescent="0.35">
      <c r="B154" s="33"/>
      <c r="C154" s="33"/>
    </row>
    <row r="155" spans="2:3" ht="18" customHeight="1" x14ac:dyDescent="0.35">
      <c r="B155" s="33"/>
      <c r="C155" s="33"/>
    </row>
    <row r="156" spans="2:3" ht="18" customHeight="1" x14ac:dyDescent="0.35">
      <c r="B156" s="33"/>
      <c r="C156" s="33"/>
    </row>
    <row r="157" spans="2:3" ht="18" customHeight="1" x14ac:dyDescent="0.35">
      <c r="B157" s="33"/>
      <c r="C157" s="33"/>
    </row>
    <row r="158" spans="2:3" ht="18" customHeight="1" x14ac:dyDescent="0.35">
      <c r="B158" s="33"/>
      <c r="C158" s="33"/>
    </row>
    <row r="159" spans="2:3" ht="18" customHeight="1" x14ac:dyDescent="0.35">
      <c r="B159" s="33"/>
      <c r="C159" s="33"/>
    </row>
    <row r="160" spans="2:3" ht="18" customHeight="1" x14ac:dyDescent="0.35">
      <c r="B160" s="33"/>
      <c r="C160" s="33"/>
    </row>
    <row r="161" spans="2:3" ht="18" customHeight="1" x14ac:dyDescent="0.35">
      <c r="B161" s="33"/>
      <c r="C161" s="33"/>
    </row>
    <row r="162" spans="2:3" ht="18" customHeight="1" x14ac:dyDescent="0.35">
      <c r="B162" s="33"/>
      <c r="C162" s="33"/>
    </row>
    <row r="163" spans="2:3" ht="18" customHeight="1" x14ac:dyDescent="0.35">
      <c r="B163" s="33"/>
      <c r="C163" s="33"/>
    </row>
    <row r="164" spans="2:3" ht="18" customHeight="1" x14ac:dyDescent="0.35">
      <c r="B164" s="33"/>
      <c r="C164" s="33"/>
    </row>
    <row r="165" spans="2:3" ht="18" customHeight="1" x14ac:dyDescent="0.35">
      <c r="B165" s="33"/>
      <c r="C165" s="33"/>
    </row>
    <row r="166" spans="2:3" ht="18" customHeight="1" x14ac:dyDescent="0.35">
      <c r="B166" s="33"/>
      <c r="C166" s="33"/>
    </row>
    <row r="167" spans="2:3" ht="18" customHeight="1" x14ac:dyDescent="0.35">
      <c r="B167" s="33"/>
      <c r="C167" s="33"/>
    </row>
    <row r="168" spans="2:3" ht="18" customHeight="1" x14ac:dyDescent="0.35">
      <c r="B168" s="33"/>
      <c r="C168" s="33"/>
    </row>
    <row r="169" spans="2:3" ht="18" customHeight="1" x14ac:dyDescent="0.35">
      <c r="B169" s="33"/>
      <c r="C169" s="33"/>
    </row>
    <row r="170" spans="2:3" ht="18" customHeight="1" x14ac:dyDescent="0.35">
      <c r="B170" s="33"/>
      <c r="C170" s="33"/>
    </row>
    <row r="171" spans="2:3" ht="18" customHeight="1" x14ac:dyDescent="0.35">
      <c r="B171" s="33"/>
      <c r="C171" s="33"/>
    </row>
    <row r="172" spans="2:3" ht="18" customHeight="1" x14ac:dyDescent="0.35">
      <c r="B172" s="33"/>
      <c r="C172" s="33"/>
    </row>
    <row r="173" spans="2:3" ht="18" customHeight="1" x14ac:dyDescent="0.35">
      <c r="B173" s="33"/>
      <c r="C173" s="33"/>
    </row>
    <row r="174" spans="2:3" ht="18" customHeight="1" x14ac:dyDescent="0.35">
      <c r="B174" s="33"/>
      <c r="C174" s="33"/>
    </row>
    <row r="175" spans="2:3" ht="18" customHeight="1" x14ac:dyDescent="0.35">
      <c r="B175" s="33"/>
      <c r="C175" s="33"/>
    </row>
    <row r="176" spans="2:3" ht="18" customHeight="1" x14ac:dyDescent="0.35">
      <c r="B176" s="33"/>
      <c r="C176" s="33"/>
    </row>
    <row r="177" spans="2:3" ht="18" customHeight="1" x14ac:dyDescent="0.35">
      <c r="B177" s="33"/>
      <c r="C177" s="33"/>
    </row>
    <row r="178" spans="2:3" ht="18" customHeight="1" x14ac:dyDescent="0.35">
      <c r="B178" s="33"/>
      <c r="C178" s="33"/>
    </row>
    <row r="179" spans="2:3" ht="18" customHeight="1" x14ac:dyDescent="0.35">
      <c r="B179" s="33"/>
      <c r="C179" s="33"/>
    </row>
    <row r="180" spans="2:3" ht="18" customHeight="1" x14ac:dyDescent="0.35">
      <c r="B180" s="33"/>
      <c r="C180" s="33"/>
    </row>
    <row r="181" spans="2:3" ht="18" customHeight="1" x14ac:dyDescent="0.35">
      <c r="B181" s="33"/>
      <c r="C181" s="33"/>
    </row>
    <row r="182" spans="2:3" ht="18" customHeight="1" x14ac:dyDescent="0.35">
      <c r="B182" s="33"/>
      <c r="C182" s="33"/>
    </row>
    <row r="183" spans="2:3" ht="18" customHeight="1" x14ac:dyDescent="0.35">
      <c r="B183" s="33"/>
      <c r="C183" s="33"/>
    </row>
    <row r="184" spans="2:3" ht="18" customHeight="1" x14ac:dyDescent="0.35">
      <c r="B184" s="33"/>
      <c r="C184" s="33"/>
    </row>
    <row r="185" spans="2:3" ht="18" customHeight="1" x14ac:dyDescent="0.35">
      <c r="B185" s="33"/>
      <c r="C185" s="33"/>
    </row>
    <row r="186" spans="2:3" ht="18" customHeight="1" x14ac:dyDescent="0.35">
      <c r="B186" s="33"/>
      <c r="C186" s="33"/>
    </row>
    <row r="187" spans="2:3" ht="18" customHeight="1" x14ac:dyDescent="0.35">
      <c r="B187" s="33"/>
      <c r="C187" s="33"/>
    </row>
    <row r="188" spans="2:3" ht="18" customHeight="1" x14ac:dyDescent="0.35">
      <c r="B188" s="33"/>
      <c r="C188" s="33"/>
    </row>
    <row r="189" spans="2:3" ht="18" customHeight="1" x14ac:dyDescent="0.35">
      <c r="B189" s="33"/>
      <c r="C189" s="33"/>
    </row>
    <row r="190" spans="2:3" ht="18" customHeight="1" x14ac:dyDescent="0.35">
      <c r="B190" s="33"/>
      <c r="C190" s="33"/>
    </row>
    <row r="191" spans="2:3" ht="18" customHeight="1" x14ac:dyDescent="0.35">
      <c r="B191" s="33"/>
      <c r="C191" s="33"/>
    </row>
    <row r="192" spans="2:3" ht="18" customHeight="1" x14ac:dyDescent="0.35">
      <c r="B192" s="33"/>
      <c r="C192" s="33"/>
    </row>
    <row r="193" spans="2:3" ht="18" customHeight="1" x14ac:dyDescent="0.35">
      <c r="B193" s="33"/>
      <c r="C193" s="33"/>
    </row>
    <row r="194" spans="2:3" ht="18" customHeight="1" x14ac:dyDescent="0.35">
      <c r="B194" s="33"/>
      <c r="C194" s="33"/>
    </row>
    <row r="195" spans="2:3" ht="18" customHeight="1" x14ac:dyDescent="0.35">
      <c r="B195" s="33"/>
      <c r="C195" s="33"/>
    </row>
    <row r="196" spans="2:3" ht="18" customHeight="1" x14ac:dyDescent="0.35">
      <c r="B196" s="33"/>
      <c r="C196" s="33"/>
    </row>
    <row r="197" spans="2:3" ht="18" customHeight="1" x14ac:dyDescent="0.35">
      <c r="B197" s="33"/>
      <c r="C197" s="33"/>
    </row>
    <row r="198" spans="2:3" ht="18" customHeight="1" x14ac:dyDescent="0.35">
      <c r="B198" s="33"/>
      <c r="C198" s="33"/>
    </row>
    <row r="199" spans="2:3" ht="18" customHeight="1" x14ac:dyDescent="0.35">
      <c r="B199" s="33"/>
      <c r="C199" s="33"/>
    </row>
    <row r="200" spans="2:3" ht="18" customHeight="1" x14ac:dyDescent="0.35">
      <c r="B200" s="33"/>
      <c r="C200" s="33"/>
    </row>
    <row r="201" spans="2:3" ht="18" customHeight="1" x14ac:dyDescent="0.35">
      <c r="B201" s="33"/>
      <c r="C201" s="33"/>
    </row>
    <row r="202" spans="2:3" ht="18" customHeight="1" x14ac:dyDescent="0.35">
      <c r="B202" s="33"/>
      <c r="C202" s="33"/>
    </row>
    <row r="203" spans="2:3" ht="18" customHeight="1" x14ac:dyDescent="0.35">
      <c r="B203" s="33"/>
      <c r="C203" s="33"/>
    </row>
    <row r="204" spans="2:3" ht="18" customHeight="1" x14ac:dyDescent="0.35">
      <c r="B204" s="33"/>
      <c r="C204" s="33"/>
    </row>
    <row r="205" spans="2:3" ht="18" customHeight="1" x14ac:dyDescent="0.35">
      <c r="B205" s="33"/>
      <c r="C205" s="33"/>
    </row>
    <row r="206" spans="2:3" ht="18" customHeight="1" x14ac:dyDescent="0.35">
      <c r="B206" s="33"/>
      <c r="C206" s="33"/>
    </row>
    <row r="207" spans="2:3" ht="18" customHeight="1" x14ac:dyDescent="0.35">
      <c r="B207" s="33"/>
      <c r="C207" s="33"/>
    </row>
    <row r="208" spans="2:3" ht="18" customHeight="1" x14ac:dyDescent="0.35">
      <c r="B208" s="33"/>
      <c r="C208" s="33"/>
    </row>
    <row r="209" spans="2:3" ht="18" customHeight="1" x14ac:dyDescent="0.35">
      <c r="B209" s="33"/>
      <c r="C209" s="33"/>
    </row>
    <row r="210" spans="2:3" ht="18" customHeight="1" x14ac:dyDescent="0.35">
      <c r="B210" s="33"/>
      <c r="C210" s="33"/>
    </row>
    <row r="211" spans="2:3" ht="18" customHeight="1" x14ac:dyDescent="0.35">
      <c r="B211" s="33"/>
      <c r="C211" s="33"/>
    </row>
    <row r="212" spans="2:3" ht="18" customHeight="1" x14ac:dyDescent="0.35">
      <c r="B212" s="33"/>
      <c r="C212" s="33"/>
    </row>
    <row r="213" spans="2:3" ht="18" customHeight="1" x14ac:dyDescent="0.35">
      <c r="B213" s="33"/>
      <c r="C213" s="33"/>
    </row>
    <row r="214" spans="2:3" ht="18" customHeight="1" x14ac:dyDescent="0.35">
      <c r="B214" s="33"/>
      <c r="C214" s="33"/>
    </row>
    <row r="215" spans="2:3" ht="18" customHeight="1" x14ac:dyDescent="0.35">
      <c r="B215" s="33"/>
      <c r="C215" s="33"/>
    </row>
    <row r="216" spans="2:3" ht="18" customHeight="1" x14ac:dyDescent="0.35">
      <c r="B216" s="33"/>
      <c r="C216" s="33"/>
    </row>
    <row r="217" spans="2:3" ht="18" customHeight="1" x14ac:dyDescent="0.35">
      <c r="B217" s="33"/>
      <c r="C217" s="33"/>
    </row>
    <row r="218" spans="2:3" ht="18" customHeight="1" x14ac:dyDescent="0.35">
      <c r="B218" s="33"/>
      <c r="C218" s="33"/>
    </row>
    <row r="219" spans="2:3" ht="18" customHeight="1" x14ac:dyDescent="0.35">
      <c r="B219" s="33"/>
      <c r="C219" s="33"/>
    </row>
    <row r="220" spans="2:3" ht="18" customHeight="1" x14ac:dyDescent="0.35">
      <c r="B220" s="33"/>
      <c r="C220" s="33"/>
    </row>
    <row r="221" spans="2:3" ht="18" customHeight="1" x14ac:dyDescent="0.35">
      <c r="B221" s="33"/>
      <c r="C221" s="33"/>
    </row>
    <row r="222" spans="2:3" ht="18" customHeight="1" x14ac:dyDescent="0.35">
      <c r="B222" s="33"/>
      <c r="C222" s="33"/>
    </row>
    <row r="223" spans="2:3" ht="18" customHeight="1" x14ac:dyDescent="0.35">
      <c r="B223" s="33"/>
      <c r="C223" s="33"/>
    </row>
    <row r="224" spans="2:3" ht="18" customHeight="1" x14ac:dyDescent="0.35">
      <c r="B224" s="33"/>
      <c r="C224" s="33"/>
    </row>
    <row r="225" spans="2:3" ht="18" customHeight="1" x14ac:dyDescent="0.35">
      <c r="B225" s="33"/>
      <c r="C225" s="33"/>
    </row>
    <row r="226" spans="2:3" ht="18" customHeight="1" x14ac:dyDescent="0.35">
      <c r="B226" s="33"/>
      <c r="C226" s="33"/>
    </row>
    <row r="227" spans="2:3" ht="18" customHeight="1" x14ac:dyDescent="0.35">
      <c r="B227" s="33"/>
      <c r="C227" s="33"/>
    </row>
    <row r="228" spans="2:3" ht="18" customHeight="1" x14ac:dyDescent="0.35">
      <c r="B228" s="33"/>
      <c r="C228" s="33"/>
    </row>
    <row r="229" spans="2:3" ht="18" customHeight="1" x14ac:dyDescent="0.35">
      <c r="B229" s="33"/>
      <c r="C229" s="33"/>
    </row>
    <row r="230" spans="2:3" ht="18" customHeight="1" x14ac:dyDescent="0.35">
      <c r="B230" s="33"/>
      <c r="C230" s="33"/>
    </row>
    <row r="231" spans="2:3" ht="18" customHeight="1" x14ac:dyDescent="0.35">
      <c r="B231" s="33"/>
      <c r="C231" s="33"/>
    </row>
    <row r="232" spans="2:3" ht="18" customHeight="1" x14ac:dyDescent="0.35">
      <c r="B232" s="33"/>
      <c r="C232" s="33"/>
    </row>
    <row r="233" spans="2:3" ht="18" customHeight="1" x14ac:dyDescent="0.35">
      <c r="B233" s="33"/>
      <c r="C233" s="33"/>
    </row>
    <row r="234" spans="2:3" ht="18" customHeight="1" x14ac:dyDescent="0.35">
      <c r="B234" s="33"/>
      <c r="C234" s="33"/>
    </row>
    <row r="235" spans="2:3" ht="18" customHeight="1" x14ac:dyDescent="0.35">
      <c r="B235" s="33"/>
      <c r="C235" s="33"/>
    </row>
    <row r="236" spans="2:3" ht="18" customHeight="1" x14ac:dyDescent="0.35">
      <c r="B236" s="33"/>
      <c r="C236" s="33"/>
    </row>
    <row r="237" spans="2:3" ht="18" customHeight="1" x14ac:dyDescent="0.35">
      <c r="B237" s="33"/>
      <c r="C237" s="33"/>
    </row>
    <row r="238" spans="2:3" ht="18" customHeight="1" x14ac:dyDescent="0.35">
      <c r="B238" s="33"/>
      <c r="C238" s="33"/>
    </row>
    <row r="239" spans="2:3" ht="18" customHeight="1" x14ac:dyDescent="0.35">
      <c r="B239" s="33"/>
      <c r="C239" s="33"/>
    </row>
    <row r="240" spans="2:3" ht="18" customHeight="1" x14ac:dyDescent="0.35">
      <c r="B240" s="33"/>
      <c r="C240" s="33"/>
    </row>
    <row r="241" spans="2:3" ht="18" customHeight="1" x14ac:dyDescent="0.35">
      <c r="B241" s="33"/>
      <c r="C241" s="33"/>
    </row>
    <row r="242" spans="2:3" ht="18" customHeight="1" x14ac:dyDescent="0.35">
      <c r="B242" s="33"/>
      <c r="C242" s="33"/>
    </row>
    <row r="243" spans="2:3" ht="18" customHeight="1" x14ac:dyDescent="0.35">
      <c r="B243" s="33"/>
      <c r="C243" s="33"/>
    </row>
    <row r="244" spans="2:3" ht="18" customHeight="1" x14ac:dyDescent="0.35">
      <c r="B244" s="33"/>
      <c r="C244" s="33"/>
    </row>
    <row r="245" spans="2:3" ht="18" customHeight="1" x14ac:dyDescent="0.35">
      <c r="B245" s="33"/>
      <c r="C245" s="33"/>
    </row>
    <row r="246" spans="2:3" ht="18" customHeight="1" x14ac:dyDescent="0.35">
      <c r="B246" s="33"/>
      <c r="C246" s="33"/>
    </row>
    <row r="247" spans="2:3" ht="18" customHeight="1" x14ac:dyDescent="0.35">
      <c r="B247" s="33"/>
      <c r="C247" s="33"/>
    </row>
    <row r="248" spans="2:3" ht="18" customHeight="1" x14ac:dyDescent="0.35">
      <c r="B248" s="33"/>
      <c r="C248" s="33"/>
    </row>
    <row r="249" spans="2:3" ht="18" customHeight="1" x14ac:dyDescent="0.35">
      <c r="B249" s="33"/>
      <c r="C249" s="33"/>
    </row>
    <row r="250" spans="2:3" ht="18" customHeight="1" x14ac:dyDescent="0.35">
      <c r="B250" s="33"/>
      <c r="C250" s="33"/>
    </row>
    <row r="251" spans="2:3" ht="18" customHeight="1" x14ac:dyDescent="0.35">
      <c r="B251" s="33"/>
      <c r="C251" s="33"/>
    </row>
    <row r="252" spans="2:3" ht="18" customHeight="1" x14ac:dyDescent="0.35">
      <c r="B252" s="33"/>
      <c r="C252" s="33"/>
    </row>
    <row r="253" spans="2:3" ht="18" customHeight="1" x14ac:dyDescent="0.35">
      <c r="B253" s="33"/>
      <c r="C253" s="33"/>
    </row>
    <row r="254" spans="2:3" ht="18" customHeight="1" x14ac:dyDescent="0.35">
      <c r="B254" s="33"/>
      <c r="C254" s="33"/>
    </row>
    <row r="255" spans="2:3" ht="18" customHeight="1" x14ac:dyDescent="0.35">
      <c r="B255" s="33"/>
      <c r="C255" s="33"/>
    </row>
    <row r="256" spans="2:3" ht="18" customHeight="1" x14ac:dyDescent="0.35">
      <c r="B256" s="33"/>
      <c r="C256" s="33"/>
    </row>
    <row r="257" spans="2:3" ht="18" customHeight="1" x14ac:dyDescent="0.35">
      <c r="B257" s="33"/>
      <c r="C257" s="33"/>
    </row>
    <row r="258" spans="2:3" ht="18" customHeight="1" x14ac:dyDescent="0.35">
      <c r="B258" s="33"/>
      <c r="C258" s="33"/>
    </row>
    <row r="259" spans="2:3" ht="18" customHeight="1" x14ac:dyDescent="0.35">
      <c r="B259" s="33"/>
      <c r="C259" s="33"/>
    </row>
    <row r="260" spans="2:3" ht="18" customHeight="1" x14ac:dyDescent="0.35">
      <c r="B260" s="33"/>
      <c r="C260" s="33"/>
    </row>
    <row r="261" spans="2:3" ht="18" customHeight="1" x14ac:dyDescent="0.35">
      <c r="B261" s="33"/>
      <c r="C261" s="33"/>
    </row>
    <row r="262" spans="2:3" ht="18" customHeight="1" x14ac:dyDescent="0.35">
      <c r="B262" s="33"/>
      <c r="C262" s="33"/>
    </row>
    <row r="263" spans="2:3" ht="18" customHeight="1" x14ac:dyDescent="0.35">
      <c r="B263" s="33"/>
      <c r="C263" s="33"/>
    </row>
    <row r="264" spans="2:3" ht="18" customHeight="1" x14ac:dyDescent="0.35">
      <c r="B264" s="33"/>
      <c r="C264" s="33"/>
    </row>
    <row r="265" spans="2:3" ht="18" customHeight="1" x14ac:dyDescent="0.35">
      <c r="B265" s="33"/>
      <c r="C265" s="33"/>
    </row>
    <row r="266" spans="2:3" ht="18" customHeight="1" x14ac:dyDescent="0.35">
      <c r="B266" s="33"/>
      <c r="C266" s="33"/>
    </row>
    <row r="267" spans="2:3" ht="18" customHeight="1" x14ac:dyDescent="0.35">
      <c r="B267" s="33"/>
      <c r="C267" s="33"/>
    </row>
    <row r="268" spans="2:3" ht="18" customHeight="1" x14ac:dyDescent="0.35">
      <c r="B268" s="33"/>
      <c r="C268" s="33"/>
    </row>
    <row r="269" spans="2:3" ht="18" customHeight="1" x14ac:dyDescent="0.35">
      <c r="B269" s="33"/>
      <c r="C269" s="33"/>
    </row>
    <row r="270" spans="2:3" ht="18" customHeight="1" x14ac:dyDescent="0.35">
      <c r="B270" s="33"/>
      <c r="C270" s="33"/>
    </row>
    <row r="271" spans="2:3" ht="18" customHeight="1" x14ac:dyDescent="0.35">
      <c r="B271" s="33"/>
      <c r="C271" s="33"/>
    </row>
    <row r="272" spans="2:3" ht="18" customHeight="1" x14ac:dyDescent="0.35">
      <c r="B272" s="33"/>
      <c r="C272" s="33"/>
    </row>
    <row r="273" spans="2:3" ht="18" customHeight="1" x14ac:dyDescent="0.35">
      <c r="B273" s="33"/>
      <c r="C273" s="33"/>
    </row>
    <row r="274" spans="2:3" ht="18" customHeight="1" x14ac:dyDescent="0.35">
      <c r="B274" s="33"/>
      <c r="C274" s="33"/>
    </row>
    <row r="275" spans="2:3" ht="18" customHeight="1" x14ac:dyDescent="0.35">
      <c r="B275" s="33"/>
      <c r="C275" s="33"/>
    </row>
    <row r="276" spans="2:3" ht="18" customHeight="1" x14ac:dyDescent="0.35">
      <c r="B276" s="33"/>
      <c r="C276" s="33"/>
    </row>
    <row r="277" spans="2:3" ht="18" customHeight="1" x14ac:dyDescent="0.35">
      <c r="B277" s="33"/>
      <c r="C277" s="33"/>
    </row>
    <row r="278" spans="2:3" ht="18" customHeight="1" x14ac:dyDescent="0.35">
      <c r="B278" s="33"/>
      <c r="C278" s="33"/>
    </row>
    <row r="279" spans="2:3" ht="18" customHeight="1" x14ac:dyDescent="0.35">
      <c r="B279" s="33"/>
      <c r="C279" s="33"/>
    </row>
    <row r="280" spans="2:3" ht="18" customHeight="1" x14ac:dyDescent="0.35">
      <c r="B280" s="33"/>
      <c r="C280" s="33"/>
    </row>
    <row r="281" spans="2:3" ht="18" customHeight="1" x14ac:dyDescent="0.35">
      <c r="B281" s="33"/>
      <c r="C281" s="33"/>
    </row>
    <row r="282" spans="2:3" ht="18" customHeight="1" x14ac:dyDescent="0.35">
      <c r="B282" s="33"/>
      <c r="C282" s="33"/>
    </row>
    <row r="283" spans="2:3" ht="18" customHeight="1" x14ac:dyDescent="0.35">
      <c r="B283" s="33"/>
      <c r="C283" s="33"/>
    </row>
    <row r="284" spans="2:3" ht="18" customHeight="1" x14ac:dyDescent="0.35">
      <c r="B284" s="33"/>
      <c r="C284" s="33"/>
    </row>
    <row r="285" spans="2:3" ht="18" customHeight="1" x14ac:dyDescent="0.35">
      <c r="B285" s="33"/>
      <c r="C285" s="33"/>
    </row>
    <row r="286" spans="2:3" ht="18" customHeight="1" x14ac:dyDescent="0.35">
      <c r="B286" s="33"/>
      <c r="C286" s="33"/>
    </row>
    <row r="287" spans="2:3" ht="18" customHeight="1" x14ac:dyDescent="0.35">
      <c r="B287" s="33"/>
      <c r="C287" s="33"/>
    </row>
    <row r="288" spans="2:3" ht="18" customHeight="1" x14ac:dyDescent="0.35">
      <c r="B288" s="33"/>
      <c r="C288" s="33"/>
    </row>
    <row r="289" spans="2:3" ht="18" customHeight="1" x14ac:dyDescent="0.35">
      <c r="B289" s="33"/>
      <c r="C289" s="33"/>
    </row>
    <row r="290" spans="2:3" ht="18" customHeight="1" x14ac:dyDescent="0.35">
      <c r="B290" s="33"/>
      <c r="C290" s="33"/>
    </row>
    <row r="291" spans="2:3" ht="18" customHeight="1" x14ac:dyDescent="0.35">
      <c r="B291" s="33"/>
      <c r="C291" s="33"/>
    </row>
    <row r="292" spans="2:3" ht="18" customHeight="1" x14ac:dyDescent="0.35">
      <c r="B292" s="33"/>
      <c r="C292" s="33"/>
    </row>
    <row r="293" spans="2:3" ht="18" customHeight="1" x14ac:dyDescent="0.35">
      <c r="B293" s="33"/>
      <c r="C293" s="33"/>
    </row>
    <row r="294" spans="2:3" ht="18" customHeight="1" x14ac:dyDescent="0.35">
      <c r="B294" s="33"/>
      <c r="C294" s="33"/>
    </row>
    <row r="295" spans="2:3" ht="18" customHeight="1" x14ac:dyDescent="0.35">
      <c r="B295" s="33"/>
      <c r="C295" s="33"/>
    </row>
    <row r="296" spans="2:3" ht="18" customHeight="1" x14ac:dyDescent="0.35">
      <c r="B296" s="33"/>
      <c r="C296" s="33"/>
    </row>
    <row r="297" spans="2:3" ht="18" customHeight="1" x14ac:dyDescent="0.35">
      <c r="B297" s="33"/>
      <c r="C297" s="33"/>
    </row>
    <row r="298" spans="2:3" ht="18" customHeight="1" x14ac:dyDescent="0.35">
      <c r="B298" s="33"/>
      <c r="C298" s="33"/>
    </row>
    <row r="299" spans="2:3" ht="18" customHeight="1" x14ac:dyDescent="0.35">
      <c r="B299" s="33"/>
      <c r="C299" s="33"/>
    </row>
    <row r="300" spans="2:3" ht="18" customHeight="1" x14ac:dyDescent="0.35">
      <c r="B300" s="33"/>
      <c r="C300" s="33"/>
    </row>
    <row r="301" spans="2:3" ht="18" customHeight="1" x14ac:dyDescent="0.35">
      <c r="B301" s="33"/>
      <c r="C301" s="33"/>
    </row>
    <row r="302" spans="2:3" ht="18" customHeight="1" x14ac:dyDescent="0.35">
      <c r="B302" s="33"/>
      <c r="C302" s="33"/>
    </row>
    <row r="303" spans="2:3" ht="18" customHeight="1" x14ac:dyDescent="0.35">
      <c r="B303" s="33"/>
      <c r="C303" s="33"/>
    </row>
    <row r="304" spans="2:3" ht="18" customHeight="1" x14ac:dyDescent="0.35">
      <c r="B304" s="33"/>
      <c r="C304" s="33"/>
    </row>
    <row r="305" spans="2:3" ht="18" customHeight="1" x14ac:dyDescent="0.35">
      <c r="B305" s="33"/>
      <c r="C305" s="33"/>
    </row>
    <row r="306" spans="2:3" ht="18" customHeight="1" x14ac:dyDescent="0.35">
      <c r="B306" s="33"/>
      <c r="C306" s="33"/>
    </row>
    <row r="307" spans="2:3" ht="18" customHeight="1" x14ac:dyDescent="0.35">
      <c r="B307" s="33"/>
      <c r="C307" s="33"/>
    </row>
    <row r="308" spans="2:3" ht="18" customHeight="1" x14ac:dyDescent="0.35">
      <c r="B308" s="33"/>
      <c r="C308" s="33"/>
    </row>
    <row r="309" spans="2:3" ht="18" customHeight="1" x14ac:dyDescent="0.35">
      <c r="B309" s="33"/>
      <c r="C309" s="33"/>
    </row>
    <row r="310" spans="2:3" ht="18" customHeight="1" x14ac:dyDescent="0.35">
      <c r="B310" s="33"/>
      <c r="C310" s="33"/>
    </row>
    <row r="311" spans="2:3" ht="18" customHeight="1" x14ac:dyDescent="0.35">
      <c r="B311" s="33"/>
      <c r="C311" s="33"/>
    </row>
    <row r="312" spans="2:3" ht="18" customHeight="1" x14ac:dyDescent="0.35">
      <c r="B312" s="33"/>
      <c r="C312" s="33"/>
    </row>
    <row r="313" spans="2:3" ht="18" customHeight="1" x14ac:dyDescent="0.35">
      <c r="B313" s="33"/>
      <c r="C313" s="33"/>
    </row>
    <row r="314" spans="2:3" ht="18" customHeight="1" x14ac:dyDescent="0.35">
      <c r="B314" s="33"/>
      <c r="C314" s="33"/>
    </row>
    <row r="315" spans="2:3" ht="18" customHeight="1" x14ac:dyDescent="0.35">
      <c r="B315" s="33"/>
      <c r="C315" s="33"/>
    </row>
    <row r="316" spans="2:3" ht="18" customHeight="1" x14ac:dyDescent="0.35">
      <c r="B316" s="33"/>
      <c r="C316" s="33"/>
    </row>
    <row r="317" spans="2:3" ht="18" customHeight="1" x14ac:dyDescent="0.35">
      <c r="B317" s="33"/>
      <c r="C317" s="33"/>
    </row>
    <row r="318" spans="2:3" ht="18" customHeight="1" x14ac:dyDescent="0.35">
      <c r="B318" s="33"/>
      <c r="C318" s="33"/>
    </row>
    <row r="319" spans="2:3" ht="18" customHeight="1" x14ac:dyDescent="0.35">
      <c r="B319" s="33"/>
      <c r="C319" s="33"/>
    </row>
    <row r="320" spans="2:3" ht="18" customHeight="1" x14ac:dyDescent="0.35">
      <c r="B320" s="33"/>
      <c r="C320" s="33"/>
    </row>
    <row r="321" spans="2:3" ht="18" customHeight="1" x14ac:dyDescent="0.35">
      <c r="B321" s="33"/>
      <c r="C321" s="33"/>
    </row>
    <row r="322" spans="2:3" ht="18" customHeight="1" x14ac:dyDescent="0.35">
      <c r="B322" s="33"/>
      <c r="C322" s="33"/>
    </row>
    <row r="323" spans="2:3" ht="18" customHeight="1" x14ac:dyDescent="0.35">
      <c r="B323" s="33"/>
      <c r="C323" s="33"/>
    </row>
    <row r="324" spans="2:3" ht="18" customHeight="1" x14ac:dyDescent="0.35">
      <c r="B324" s="33"/>
      <c r="C324" s="33"/>
    </row>
    <row r="325" spans="2:3" ht="18" customHeight="1" x14ac:dyDescent="0.35">
      <c r="B325" s="33"/>
      <c r="C325" s="33"/>
    </row>
    <row r="326" spans="2:3" ht="18" customHeight="1" x14ac:dyDescent="0.35">
      <c r="B326" s="33"/>
      <c r="C326" s="33"/>
    </row>
    <row r="327" spans="2:3" ht="18" customHeight="1" x14ac:dyDescent="0.35">
      <c r="B327" s="33"/>
      <c r="C327" s="33"/>
    </row>
    <row r="328" spans="2:3" ht="18" customHeight="1" x14ac:dyDescent="0.35">
      <c r="B328" s="33"/>
      <c r="C328" s="33"/>
    </row>
    <row r="329" spans="2:3" ht="18" customHeight="1" x14ac:dyDescent="0.35">
      <c r="B329" s="33"/>
      <c r="C329" s="33"/>
    </row>
    <row r="330" spans="2:3" ht="18" customHeight="1" x14ac:dyDescent="0.35">
      <c r="B330" s="33"/>
      <c r="C330" s="33"/>
    </row>
    <row r="331" spans="2:3" ht="18" customHeight="1" x14ac:dyDescent="0.35">
      <c r="B331" s="33"/>
      <c r="C331" s="33"/>
    </row>
    <row r="332" spans="2:3" ht="18" customHeight="1" x14ac:dyDescent="0.35">
      <c r="B332" s="33"/>
      <c r="C332" s="33"/>
    </row>
    <row r="333" spans="2:3" ht="18" customHeight="1" x14ac:dyDescent="0.35">
      <c r="B333" s="33"/>
      <c r="C333" s="33"/>
    </row>
    <row r="334" spans="2:3" ht="18" customHeight="1" x14ac:dyDescent="0.35">
      <c r="B334" s="33"/>
      <c r="C334" s="33"/>
    </row>
    <row r="335" spans="2:3" ht="18" customHeight="1" x14ac:dyDescent="0.35">
      <c r="B335" s="33"/>
      <c r="C335" s="33"/>
    </row>
    <row r="336" spans="2:3" ht="18" customHeight="1" x14ac:dyDescent="0.35">
      <c r="B336" s="33"/>
      <c r="C336" s="33"/>
    </row>
    <row r="337" spans="2:3" ht="18" customHeight="1" x14ac:dyDescent="0.35">
      <c r="B337" s="33"/>
      <c r="C337" s="33"/>
    </row>
    <row r="338" spans="2:3" ht="18" customHeight="1" x14ac:dyDescent="0.35">
      <c r="B338" s="33"/>
      <c r="C338" s="33"/>
    </row>
    <row r="339" spans="2:3" ht="18" customHeight="1" x14ac:dyDescent="0.35">
      <c r="B339" s="33"/>
      <c r="C339" s="33"/>
    </row>
    <row r="340" spans="2:3" ht="18" customHeight="1" x14ac:dyDescent="0.35">
      <c r="B340" s="33"/>
      <c r="C340" s="33"/>
    </row>
    <row r="341" spans="2:3" ht="18" customHeight="1" x14ac:dyDescent="0.35">
      <c r="B341" s="33"/>
      <c r="C341" s="33"/>
    </row>
    <row r="342" spans="2:3" ht="18" customHeight="1" x14ac:dyDescent="0.35">
      <c r="B342" s="33"/>
      <c r="C342" s="33"/>
    </row>
    <row r="343" spans="2:3" ht="18" customHeight="1" x14ac:dyDescent="0.35">
      <c r="B343" s="33"/>
      <c r="C343" s="33"/>
    </row>
    <row r="344" spans="2:3" ht="18" customHeight="1" x14ac:dyDescent="0.35">
      <c r="B344" s="33"/>
      <c r="C344" s="33"/>
    </row>
    <row r="345" spans="2:3" ht="18" customHeight="1" x14ac:dyDescent="0.35">
      <c r="B345" s="33"/>
      <c r="C345" s="33"/>
    </row>
    <row r="346" spans="2:3" ht="18" customHeight="1" x14ac:dyDescent="0.35">
      <c r="B346" s="33"/>
      <c r="C346" s="33"/>
    </row>
    <row r="347" spans="2:3" ht="18" customHeight="1" x14ac:dyDescent="0.35">
      <c r="B347" s="33"/>
      <c r="C347" s="33"/>
    </row>
    <row r="348" spans="2:3" ht="18" customHeight="1" x14ac:dyDescent="0.35">
      <c r="B348" s="33"/>
      <c r="C348" s="33"/>
    </row>
    <row r="349" spans="2:3" ht="18" customHeight="1" x14ac:dyDescent="0.35">
      <c r="B349" s="33"/>
      <c r="C349" s="33"/>
    </row>
    <row r="350" spans="2:3" ht="18" customHeight="1" x14ac:dyDescent="0.35">
      <c r="B350" s="33"/>
      <c r="C350" s="33"/>
    </row>
    <row r="351" spans="2:3" ht="18" customHeight="1" x14ac:dyDescent="0.35">
      <c r="B351" s="33"/>
      <c r="C351" s="33"/>
    </row>
    <row r="352" spans="2:3" ht="18" customHeight="1" x14ac:dyDescent="0.35">
      <c r="B352" s="33"/>
      <c r="C352" s="33"/>
    </row>
    <row r="353" spans="2:3" ht="18" customHeight="1" x14ac:dyDescent="0.35">
      <c r="B353" s="33"/>
      <c r="C353" s="33"/>
    </row>
    <row r="354" spans="2:3" ht="18" customHeight="1" x14ac:dyDescent="0.35">
      <c r="B354" s="33"/>
      <c r="C354" s="33"/>
    </row>
    <row r="355" spans="2:3" ht="18" customHeight="1" x14ac:dyDescent="0.35">
      <c r="B355" s="33"/>
      <c r="C355" s="33"/>
    </row>
    <row r="356" spans="2:3" ht="18" customHeight="1" x14ac:dyDescent="0.35">
      <c r="B356" s="33"/>
      <c r="C356" s="33"/>
    </row>
    <row r="357" spans="2:3" ht="18" customHeight="1" x14ac:dyDescent="0.35">
      <c r="B357" s="33"/>
      <c r="C357" s="33"/>
    </row>
    <row r="358" spans="2:3" ht="18" customHeight="1" x14ac:dyDescent="0.35">
      <c r="B358" s="33"/>
      <c r="C358" s="33"/>
    </row>
    <row r="359" spans="2:3" ht="18" customHeight="1" x14ac:dyDescent="0.35">
      <c r="B359" s="33"/>
      <c r="C359" s="33"/>
    </row>
    <row r="360" spans="2:3" ht="18" customHeight="1" x14ac:dyDescent="0.35">
      <c r="B360" s="33"/>
      <c r="C360" s="33"/>
    </row>
    <row r="361" spans="2:3" ht="18" customHeight="1" x14ac:dyDescent="0.35">
      <c r="B361" s="33"/>
      <c r="C361" s="33"/>
    </row>
    <row r="362" spans="2:3" ht="18" customHeight="1" x14ac:dyDescent="0.35">
      <c r="B362" s="33"/>
      <c r="C362" s="33"/>
    </row>
    <row r="363" spans="2:3" ht="18" customHeight="1" x14ac:dyDescent="0.35">
      <c r="B363" s="33"/>
      <c r="C363" s="33"/>
    </row>
    <row r="364" spans="2:3" ht="18" customHeight="1" x14ac:dyDescent="0.35">
      <c r="B364" s="33"/>
      <c r="C364" s="33"/>
    </row>
    <row r="365" spans="2:3" ht="18" customHeight="1" x14ac:dyDescent="0.35">
      <c r="B365" s="33"/>
      <c r="C365" s="33"/>
    </row>
    <row r="366" spans="2:3" ht="18" customHeight="1" x14ac:dyDescent="0.35">
      <c r="B366" s="33"/>
      <c r="C366" s="33"/>
    </row>
    <row r="367" spans="2:3" ht="18" customHeight="1" x14ac:dyDescent="0.35">
      <c r="B367" s="33"/>
      <c r="C367" s="33"/>
    </row>
    <row r="368" spans="2:3" ht="18" customHeight="1" x14ac:dyDescent="0.35">
      <c r="B368" s="33"/>
      <c r="C368" s="33"/>
    </row>
    <row r="369" spans="2:3" ht="18" customHeight="1" x14ac:dyDescent="0.35">
      <c r="B369" s="33"/>
      <c r="C369" s="33"/>
    </row>
    <row r="370" spans="2:3" ht="18" customHeight="1" x14ac:dyDescent="0.35">
      <c r="B370" s="33"/>
      <c r="C370" s="33"/>
    </row>
    <row r="371" spans="2:3" ht="18" customHeight="1" x14ac:dyDescent="0.35">
      <c r="B371" s="33"/>
      <c r="C371" s="33"/>
    </row>
    <row r="372" spans="2:3" ht="18" customHeight="1" x14ac:dyDescent="0.35">
      <c r="B372" s="33"/>
      <c r="C372" s="33"/>
    </row>
    <row r="373" spans="2:3" ht="18" customHeight="1" x14ac:dyDescent="0.35">
      <c r="B373" s="33"/>
      <c r="C373" s="33"/>
    </row>
    <row r="374" spans="2:3" ht="18" customHeight="1" x14ac:dyDescent="0.35">
      <c r="B374" s="33"/>
      <c r="C374" s="33"/>
    </row>
    <row r="375" spans="2:3" ht="18" customHeight="1" x14ac:dyDescent="0.35">
      <c r="B375" s="33"/>
      <c r="C375" s="33"/>
    </row>
    <row r="376" spans="2:3" ht="18" customHeight="1" x14ac:dyDescent="0.35">
      <c r="B376" s="33"/>
      <c r="C376" s="33"/>
    </row>
    <row r="377" spans="2:3" ht="18" customHeight="1" x14ac:dyDescent="0.35">
      <c r="B377" s="33"/>
      <c r="C377" s="33"/>
    </row>
    <row r="378" spans="2:3" ht="18" customHeight="1" x14ac:dyDescent="0.35">
      <c r="B378" s="33"/>
      <c r="C378" s="33"/>
    </row>
    <row r="379" spans="2:3" ht="18" customHeight="1" x14ac:dyDescent="0.35">
      <c r="B379" s="33"/>
      <c r="C379" s="33"/>
    </row>
    <row r="380" spans="2:3" ht="18" customHeight="1" x14ac:dyDescent="0.35">
      <c r="B380" s="33"/>
      <c r="C380" s="33"/>
    </row>
    <row r="381" spans="2:3" ht="18" customHeight="1" x14ac:dyDescent="0.35">
      <c r="B381" s="33"/>
      <c r="C381" s="33"/>
    </row>
    <row r="382" spans="2:3" ht="18" customHeight="1" x14ac:dyDescent="0.35">
      <c r="B382" s="33"/>
      <c r="C382" s="33"/>
    </row>
    <row r="383" spans="2:3" ht="18" customHeight="1" x14ac:dyDescent="0.35">
      <c r="B383" s="33"/>
      <c r="C383" s="33"/>
    </row>
    <row r="384" spans="2:3" ht="18" customHeight="1" x14ac:dyDescent="0.35">
      <c r="B384" s="33"/>
      <c r="C384" s="33"/>
    </row>
    <row r="385" spans="2:3" ht="18" customHeight="1" x14ac:dyDescent="0.35">
      <c r="B385" s="33"/>
      <c r="C385" s="33"/>
    </row>
    <row r="386" spans="2:3" ht="18" customHeight="1" x14ac:dyDescent="0.35">
      <c r="B386" s="33"/>
      <c r="C386" s="33"/>
    </row>
    <row r="387" spans="2:3" ht="18" customHeight="1" x14ac:dyDescent="0.35">
      <c r="B387" s="33"/>
      <c r="C387" s="33"/>
    </row>
    <row r="388" spans="2:3" ht="18" customHeight="1" x14ac:dyDescent="0.35">
      <c r="B388" s="33"/>
      <c r="C388" s="33"/>
    </row>
    <row r="389" spans="2:3" ht="18" customHeight="1" x14ac:dyDescent="0.35">
      <c r="B389" s="33"/>
      <c r="C389" s="33"/>
    </row>
    <row r="390" spans="2:3" ht="18" customHeight="1" x14ac:dyDescent="0.35">
      <c r="B390" s="33"/>
      <c r="C390" s="33"/>
    </row>
    <row r="391" spans="2:3" ht="18" customHeight="1" x14ac:dyDescent="0.35">
      <c r="B391" s="33"/>
      <c r="C391" s="33"/>
    </row>
    <row r="392" spans="2:3" ht="18" customHeight="1" x14ac:dyDescent="0.35">
      <c r="B392" s="33"/>
      <c r="C392" s="33"/>
    </row>
    <row r="393" spans="2:3" ht="18" customHeight="1" x14ac:dyDescent="0.35">
      <c r="B393" s="33"/>
      <c r="C393" s="33"/>
    </row>
    <row r="394" spans="2:3" ht="18" customHeight="1" x14ac:dyDescent="0.35">
      <c r="B394" s="33"/>
      <c r="C394" s="33"/>
    </row>
    <row r="395" spans="2:3" ht="18" customHeight="1" x14ac:dyDescent="0.35">
      <c r="B395" s="33"/>
      <c r="C395" s="33"/>
    </row>
    <row r="396" spans="2:3" ht="18" customHeight="1" x14ac:dyDescent="0.35">
      <c r="B396" s="33"/>
      <c r="C396" s="33"/>
    </row>
    <row r="397" spans="2:3" ht="18" customHeight="1" x14ac:dyDescent="0.35">
      <c r="B397" s="33"/>
      <c r="C397" s="33"/>
    </row>
    <row r="398" spans="2:3" ht="18" customHeight="1" x14ac:dyDescent="0.35">
      <c r="B398" s="33"/>
      <c r="C398" s="33"/>
    </row>
    <row r="399" spans="2:3" ht="18" customHeight="1" x14ac:dyDescent="0.35">
      <c r="B399" s="33"/>
      <c r="C399" s="33"/>
    </row>
    <row r="400" spans="2:3" ht="18" customHeight="1" x14ac:dyDescent="0.35">
      <c r="B400" s="33"/>
      <c r="C400" s="33"/>
    </row>
    <row r="401" spans="2:3" ht="18" customHeight="1" x14ac:dyDescent="0.35">
      <c r="B401" s="33"/>
      <c r="C401" s="33"/>
    </row>
    <row r="402" spans="2:3" ht="18" customHeight="1" x14ac:dyDescent="0.35">
      <c r="B402" s="33"/>
      <c r="C402" s="33"/>
    </row>
    <row r="403" spans="2:3" ht="18" customHeight="1" x14ac:dyDescent="0.35">
      <c r="B403" s="33"/>
      <c r="C403" s="33"/>
    </row>
    <row r="404" spans="2:3" ht="18" customHeight="1" x14ac:dyDescent="0.35">
      <c r="B404" s="33"/>
      <c r="C404" s="33"/>
    </row>
    <row r="405" spans="2:3" ht="18" customHeight="1" x14ac:dyDescent="0.35">
      <c r="B405" s="33"/>
      <c r="C405" s="33"/>
    </row>
    <row r="406" spans="2:3" ht="18" customHeight="1" x14ac:dyDescent="0.35">
      <c r="B406" s="33"/>
      <c r="C406" s="33"/>
    </row>
    <row r="407" spans="2:3" ht="18" customHeight="1" x14ac:dyDescent="0.35">
      <c r="B407" s="33"/>
      <c r="C407" s="33"/>
    </row>
    <row r="408" spans="2:3" ht="18" customHeight="1" x14ac:dyDescent="0.35">
      <c r="B408" s="33"/>
      <c r="C408" s="33"/>
    </row>
    <row r="409" spans="2:3" ht="18" customHeight="1" x14ac:dyDescent="0.35">
      <c r="B409" s="33"/>
      <c r="C409" s="33"/>
    </row>
    <row r="410" spans="2:3" ht="18" customHeight="1" x14ac:dyDescent="0.35">
      <c r="B410" s="33"/>
      <c r="C410" s="33"/>
    </row>
    <row r="411" spans="2:3" ht="18" customHeight="1" x14ac:dyDescent="0.35">
      <c r="B411" s="33"/>
      <c r="C411" s="33"/>
    </row>
    <row r="412" spans="2:3" ht="18" customHeight="1" x14ac:dyDescent="0.35">
      <c r="B412" s="33"/>
      <c r="C412" s="33"/>
    </row>
    <row r="413" spans="2:3" ht="18" customHeight="1" x14ac:dyDescent="0.35">
      <c r="B413" s="33"/>
      <c r="C413" s="33"/>
    </row>
    <row r="414" spans="2:3" ht="18" customHeight="1" x14ac:dyDescent="0.35">
      <c r="B414" s="33"/>
      <c r="C414" s="33"/>
    </row>
    <row r="415" spans="2:3" ht="18" customHeight="1" x14ac:dyDescent="0.35">
      <c r="B415" s="33"/>
      <c r="C415" s="33"/>
    </row>
    <row r="416" spans="2:3" ht="18" customHeight="1" x14ac:dyDescent="0.35">
      <c r="B416" s="33"/>
      <c r="C416" s="33"/>
    </row>
    <row r="417" spans="2:3" ht="18" customHeight="1" x14ac:dyDescent="0.35">
      <c r="B417" s="33"/>
      <c r="C417" s="33"/>
    </row>
    <row r="418" spans="2:3" ht="18" customHeight="1" x14ac:dyDescent="0.35">
      <c r="B418" s="33"/>
      <c r="C418" s="33"/>
    </row>
    <row r="419" spans="2:3" ht="18" customHeight="1" x14ac:dyDescent="0.35">
      <c r="B419" s="33"/>
      <c r="C419" s="33"/>
    </row>
    <row r="420" spans="2:3" ht="18" customHeight="1" x14ac:dyDescent="0.35">
      <c r="B420" s="33"/>
      <c r="C420" s="33"/>
    </row>
    <row r="421" spans="2:3" ht="18" customHeight="1" x14ac:dyDescent="0.35">
      <c r="B421" s="33"/>
      <c r="C421" s="33"/>
    </row>
    <row r="422" spans="2:3" ht="18" customHeight="1" x14ac:dyDescent="0.35">
      <c r="B422" s="33"/>
      <c r="C422" s="33"/>
    </row>
    <row r="423" spans="2:3" ht="18" customHeight="1" x14ac:dyDescent="0.35">
      <c r="B423" s="33"/>
      <c r="C423" s="33"/>
    </row>
    <row r="424" spans="2:3" ht="18" customHeight="1" x14ac:dyDescent="0.35">
      <c r="B424" s="33"/>
      <c r="C424" s="33"/>
    </row>
    <row r="425" spans="2:3" ht="18" customHeight="1" x14ac:dyDescent="0.35">
      <c r="B425" s="33"/>
      <c r="C425" s="33"/>
    </row>
    <row r="426" spans="2:3" ht="18" customHeight="1" x14ac:dyDescent="0.35">
      <c r="B426" s="33"/>
      <c r="C426" s="33"/>
    </row>
    <row r="427" spans="2:3" ht="18" customHeight="1" x14ac:dyDescent="0.35">
      <c r="B427" s="33"/>
      <c r="C427" s="33"/>
    </row>
    <row r="428" spans="2:3" ht="18" customHeight="1" x14ac:dyDescent="0.35">
      <c r="B428" s="33"/>
      <c r="C428" s="33"/>
    </row>
    <row r="429" spans="2:3" ht="18" customHeight="1" x14ac:dyDescent="0.35">
      <c r="B429" s="33"/>
      <c r="C429" s="33"/>
    </row>
    <row r="430" spans="2:3" ht="18" customHeight="1" x14ac:dyDescent="0.35">
      <c r="B430" s="33"/>
      <c r="C430" s="33"/>
    </row>
    <row r="431" spans="2:3" ht="18" customHeight="1" x14ac:dyDescent="0.35">
      <c r="B431" s="33"/>
      <c r="C431" s="33"/>
    </row>
    <row r="432" spans="2:3" ht="18" customHeight="1" x14ac:dyDescent="0.35">
      <c r="B432" s="33"/>
      <c r="C432" s="33"/>
    </row>
    <row r="433" spans="2:3" ht="18" customHeight="1" x14ac:dyDescent="0.35">
      <c r="B433" s="33"/>
      <c r="C433" s="33"/>
    </row>
    <row r="434" spans="2:3" ht="18" customHeight="1" x14ac:dyDescent="0.35">
      <c r="B434" s="33"/>
      <c r="C434" s="33"/>
    </row>
    <row r="435" spans="2:3" ht="18" customHeight="1" x14ac:dyDescent="0.35">
      <c r="B435" s="33"/>
      <c r="C435" s="33"/>
    </row>
    <row r="436" spans="2:3" ht="18" customHeight="1" x14ac:dyDescent="0.35">
      <c r="B436" s="33"/>
      <c r="C436" s="33"/>
    </row>
    <row r="437" spans="2:3" ht="18" customHeight="1" x14ac:dyDescent="0.35">
      <c r="B437" s="33"/>
      <c r="C437" s="33"/>
    </row>
    <row r="438" spans="2:3" ht="18" customHeight="1" x14ac:dyDescent="0.35">
      <c r="B438" s="33"/>
      <c r="C438" s="33"/>
    </row>
    <row r="439" spans="2:3" ht="18" customHeight="1" x14ac:dyDescent="0.35">
      <c r="B439" s="33"/>
      <c r="C439" s="33"/>
    </row>
    <row r="440" spans="2:3" ht="18" customHeight="1" x14ac:dyDescent="0.35">
      <c r="B440" s="33"/>
      <c r="C440" s="33"/>
    </row>
    <row r="441" spans="2:3" ht="18" customHeight="1" x14ac:dyDescent="0.35">
      <c r="B441" s="33"/>
      <c r="C441" s="33"/>
    </row>
    <row r="442" spans="2:3" ht="18" customHeight="1" x14ac:dyDescent="0.35">
      <c r="B442" s="33"/>
      <c r="C442" s="33"/>
    </row>
    <row r="443" spans="2:3" ht="18" customHeight="1" x14ac:dyDescent="0.35">
      <c r="B443" s="33"/>
      <c r="C443" s="33"/>
    </row>
    <row r="444" spans="2:3" ht="18" customHeight="1" x14ac:dyDescent="0.35">
      <c r="B444" s="33"/>
      <c r="C444" s="33"/>
    </row>
    <row r="445" spans="2:3" ht="18" customHeight="1" x14ac:dyDescent="0.35">
      <c r="B445" s="33"/>
      <c r="C445" s="33"/>
    </row>
    <row r="446" spans="2:3" ht="18" customHeight="1" x14ac:dyDescent="0.35">
      <c r="B446" s="33"/>
      <c r="C446" s="33"/>
    </row>
    <row r="447" spans="2:3" ht="18" customHeight="1" x14ac:dyDescent="0.35">
      <c r="B447" s="33"/>
      <c r="C447" s="33"/>
    </row>
    <row r="448" spans="2:3" ht="18" customHeight="1" x14ac:dyDescent="0.35">
      <c r="B448" s="33"/>
      <c r="C448" s="33"/>
    </row>
    <row r="449" spans="2:3" ht="18" customHeight="1" x14ac:dyDescent="0.35">
      <c r="B449" s="33"/>
      <c r="C449" s="33"/>
    </row>
    <row r="450" spans="2:3" ht="18" customHeight="1" x14ac:dyDescent="0.35">
      <c r="B450" s="33"/>
      <c r="C450" s="33"/>
    </row>
    <row r="451" spans="2:3" ht="18" customHeight="1" x14ac:dyDescent="0.35">
      <c r="B451" s="33"/>
      <c r="C451" s="33"/>
    </row>
    <row r="452" spans="2:3" ht="18" customHeight="1" x14ac:dyDescent="0.35">
      <c r="B452" s="33"/>
      <c r="C452" s="33"/>
    </row>
    <row r="453" spans="2:3" ht="18" customHeight="1" x14ac:dyDescent="0.35">
      <c r="B453" s="33"/>
      <c r="C453" s="33"/>
    </row>
    <row r="454" spans="2:3" ht="18" customHeight="1" x14ac:dyDescent="0.35">
      <c r="B454" s="33"/>
      <c r="C454" s="33"/>
    </row>
    <row r="455" spans="2:3" ht="18" customHeight="1" x14ac:dyDescent="0.35">
      <c r="B455" s="33"/>
      <c r="C455" s="33"/>
    </row>
    <row r="456" spans="2:3" ht="18" customHeight="1" x14ac:dyDescent="0.35">
      <c r="B456" s="33"/>
      <c r="C456" s="33"/>
    </row>
    <row r="457" spans="2:3" ht="18" customHeight="1" x14ac:dyDescent="0.35">
      <c r="B457" s="33"/>
      <c r="C457" s="33"/>
    </row>
    <row r="458" spans="2:3" ht="18" customHeight="1" x14ac:dyDescent="0.35">
      <c r="B458" s="33"/>
      <c r="C458" s="33"/>
    </row>
    <row r="459" spans="2:3" ht="18" customHeight="1" x14ac:dyDescent="0.35">
      <c r="B459" s="33"/>
      <c r="C459" s="33"/>
    </row>
    <row r="460" spans="2:3" ht="18" customHeight="1" x14ac:dyDescent="0.35">
      <c r="B460" s="33"/>
      <c r="C460" s="33"/>
    </row>
    <row r="461" spans="2:3" ht="18" customHeight="1" x14ac:dyDescent="0.35">
      <c r="B461" s="33"/>
      <c r="C461" s="33"/>
    </row>
    <row r="462" spans="2:3" ht="18" customHeight="1" x14ac:dyDescent="0.35">
      <c r="B462" s="33"/>
      <c r="C462" s="33"/>
    </row>
    <row r="463" spans="2:3" ht="18" customHeight="1" x14ac:dyDescent="0.35">
      <c r="B463" s="33"/>
      <c r="C463" s="33"/>
    </row>
    <row r="464" spans="2:3" ht="18" customHeight="1" x14ac:dyDescent="0.35">
      <c r="B464" s="33"/>
      <c r="C464" s="33"/>
    </row>
    <row r="465" spans="2:3" ht="18" customHeight="1" x14ac:dyDescent="0.35">
      <c r="B465" s="33"/>
      <c r="C465" s="33"/>
    </row>
    <row r="466" spans="2:3" ht="18" customHeight="1" x14ac:dyDescent="0.35">
      <c r="B466" s="33"/>
      <c r="C466" s="33"/>
    </row>
    <row r="467" spans="2:3" ht="18" customHeight="1" x14ac:dyDescent="0.35">
      <c r="B467" s="33"/>
      <c r="C467" s="33"/>
    </row>
    <row r="468" spans="2:3" ht="18" customHeight="1" x14ac:dyDescent="0.35">
      <c r="B468" s="33"/>
      <c r="C468" s="33"/>
    </row>
    <row r="469" spans="2:3" ht="18" customHeight="1" x14ac:dyDescent="0.35">
      <c r="B469" s="33"/>
      <c r="C469" s="33"/>
    </row>
    <row r="470" spans="2:3" ht="18" customHeight="1" x14ac:dyDescent="0.35">
      <c r="B470" s="33"/>
      <c r="C470" s="33"/>
    </row>
    <row r="471" spans="2:3" ht="18" customHeight="1" x14ac:dyDescent="0.35">
      <c r="B471" s="33"/>
      <c r="C471" s="33"/>
    </row>
    <row r="472" spans="2:3" ht="18" customHeight="1" x14ac:dyDescent="0.35">
      <c r="B472" s="33"/>
      <c r="C472" s="33"/>
    </row>
    <row r="473" spans="2:3" ht="18" customHeight="1" x14ac:dyDescent="0.35">
      <c r="B473" s="33"/>
      <c r="C473" s="33"/>
    </row>
    <row r="474" spans="2:3" ht="18" customHeight="1" x14ac:dyDescent="0.35">
      <c r="B474" s="33"/>
      <c r="C474" s="33"/>
    </row>
    <row r="475" spans="2:3" ht="18" customHeight="1" x14ac:dyDescent="0.35">
      <c r="B475" s="33"/>
      <c r="C475" s="33"/>
    </row>
    <row r="476" spans="2:3" ht="18" customHeight="1" x14ac:dyDescent="0.35">
      <c r="B476" s="33"/>
      <c r="C476" s="33"/>
    </row>
    <row r="477" spans="2:3" ht="18" customHeight="1" x14ac:dyDescent="0.35">
      <c r="B477" s="33"/>
      <c r="C477" s="33"/>
    </row>
    <row r="478" spans="2:3" ht="18" customHeight="1" x14ac:dyDescent="0.35">
      <c r="B478" s="33"/>
      <c r="C478" s="33"/>
    </row>
    <row r="479" spans="2:3" ht="18" customHeight="1" x14ac:dyDescent="0.35">
      <c r="B479" s="33"/>
      <c r="C479" s="33"/>
    </row>
    <row r="480" spans="2:3" ht="18" customHeight="1" x14ac:dyDescent="0.35">
      <c r="B480" s="33"/>
      <c r="C480" s="33"/>
    </row>
    <row r="481" spans="2:3" ht="18" customHeight="1" x14ac:dyDescent="0.35">
      <c r="B481" s="33"/>
      <c r="C481" s="33"/>
    </row>
    <row r="482" spans="2:3" ht="18" customHeight="1" x14ac:dyDescent="0.35">
      <c r="B482" s="33"/>
      <c r="C482" s="33"/>
    </row>
    <row r="483" spans="2:3" ht="18" customHeight="1" x14ac:dyDescent="0.35">
      <c r="B483" s="33"/>
      <c r="C483" s="33"/>
    </row>
    <row r="484" spans="2:3" ht="18" customHeight="1" x14ac:dyDescent="0.35">
      <c r="B484" s="33"/>
      <c r="C484" s="33"/>
    </row>
    <row r="485" spans="2:3" ht="18" customHeight="1" x14ac:dyDescent="0.35">
      <c r="B485" s="33"/>
      <c r="C485" s="33"/>
    </row>
    <row r="486" spans="2:3" ht="18" customHeight="1" x14ac:dyDescent="0.35">
      <c r="B486" s="33"/>
      <c r="C486" s="33"/>
    </row>
    <row r="487" spans="2:3" ht="18" customHeight="1" x14ac:dyDescent="0.35">
      <c r="B487" s="33"/>
      <c r="C487" s="33"/>
    </row>
    <row r="488" spans="2:3" ht="18" customHeight="1" x14ac:dyDescent="0.35">
      <c r="B488" s="33"/>
      <c r="C488" s="33"/>
    </row>
    <row r="489" spans="2:3" ht="18" customHeight="1" x14ac:dyDescent="0.35">
      <c r="B489" s="33"/>
      <c r="C489" s="33"/>
    </row>
    <row r="490" spans="2:3" ht="18" customHeight="1" x14ac:dyDescent="0.35">
      <c r="B490" s="33"/>
      <c r="C490" s="33"/>
    </row>
    <row r="491" spans="2:3" ht="18" customHeight="1" x14ac:dyDescent="0.35">
      <c r="B491" s="33"/>
      <c r="C491" s="33"/>
    </row>
    <row r="492" spans="2:3" ht="18" customHeight="1" x14ac:dyDescent="0.35">
      <c r="B492" s="33"/>
      <c r="C492" s="33"/>
    </row>
    <row r="493" spans="2:3" ht="18" customHeight="1" x14ac:dyDescent="0.35">
      <c r="B493" s="33"/>
      <c r="C493" s="33"/>
    </row>
    <row r="494" spans="2:3" ht="18" customHeight="1" x14ac:dyDescent="0.35">
      <c r="B494" s="33"/>
      <c r="C494" s="33"/>
    </row>
    <row r="495" spans="2:3" ht="18" customHeight="1" x14ac:dyDescent="0.35">
      <c r="B495" s="33"/>
      <c r="C495" s="33"/>
    </row>
    <row r="496" spans="2:3" ht="18" customHeight="1" x14ac:dyDescent="0.35">
      <c r="B496" s="33"/>
      <c r="C496" s="33"/>
    </row>
    <row r="497" spans="2:3" ht="18" customHeight="1" x14ac:dyDescent="0.35">
      <c r="B497" s="33"/>
      <c r="C497" s="33"/>
    </row>
    <row r="498" spans="2:3" ht="18" customHeight="1" x14ac:dyDescent="0.35">
      <c r="B498" s="33"/>
      <c r="C498" s="33"/>
    </row>
    <row r="499" spans="2:3" ht="18" customHeight="1" x14ac:dyDescent="0.35">
      <c r="B499" s="33"/>
      <c r="C499" s="33"/>
    </row>
    <row r="500" spans="2:3" ht="18" customHeight="1" x14ac:dyDescent="0.35">
      <c r="B500" s="33"/>
      <c r="C500" s="33"/>
    </row>
    <row r="501" spans="2:3" ht="18" customHeight="1" x14ac:dyDescent="0.35">
      <c r="B501" s="33"/>
      <c r="C501" s="33"/>
    </row>
    <row r="502" spans="2:3" ht="18" customHeight="1" x14ac:dyDescent="0.35">
      <c r="B502" s="33"/>
      <c r="C502" s="33"/>
    </row>
    <row r="503" spans="2:3" ht="18" customHeight="1" x14ac:dyDescent="0.35">
      <c r="B503" s="33"/>
      <c r="C503" s="33"/>
    </row>
    <row r="504" spans="2:3" ht="18" customHeight="1" x14ac:dyDescent="0.35">
      <c r="B504" s="33"/>
      <c r="C504" s="33"/>
    </row>
    <row r="505" spans="2:3" ht="18" customHeight="1" x14ac:dyDescent="0.35">
      <c r="B505" s="33"/>
      <c r="C505" s="33"/>
    </row>
    <row r="506" spans="2:3" ht="18" customHeight="1" x14ac:dyDescent="0.35">
      <c r="B506" s="33"/>
      <c r="C506" s="33"/>
    </row>
    <row r="507" spans="2:3" ht="18" customHeight="1" x14ac:dyDescent="0.35">
      <c r="B507" s="33"/>
      <c r="C507" s="33"/>
    </row>
    <row r="508" spans="2:3" ht="18" customHeight="1" x14ac:dyDescent="0.35">
      <c r="B508" s="33"/>
      <c r="C508" s="33"/>
    </row>
    <row r="509" spans="2:3" ht="18" customHeight="1" x14ac:dyDescent="0.35">
      <c r="B509" s="33"/>
      <c r="C509" s="33"/>
    </row>
    <row r="510" spans="2:3" ht="18" customHeight="1" x14ac:dyDescent="0.35">
      <c r="B510" s="33"/>
      <c r="C510" s="33"/>
    </row>
    <row r="511" spans="2:3" ht="18" customHeight="1" x14ac:dyDescent="0.35">
      <c r="B511" s="33"/>
      <c r="C511" s="33"/>
    </row>
    <row r="512" spans="2:3" ht="18" customHeight="1" x14ac:dyDescent="0.35">
      <c r="B512" s="33"/>
      <c r="C512" s="33"/>
    </row>
    <row r="513" spans="2:3" ht="18" customHeight="1" x14ac:dyDescent="0.35">
      <c r="B513" s="33"/>
      <c r="C513" s="33"/>
    </row>
    <row r="514" spans="2:3" ht="18" customHeight="1" x14ac:dyDescent="0.35">
      <c r="B514" s="33"/>
      <c r="C514" s="33"/>
    </row>
    <row r="515" spans="2:3" ht="18" customHeight="1" x14ac:dyDescent="0.35">
      <c r="B515" s="33"/>
      <c r="C515" s="33"/>
    </row>
    <row r="516" spans="2:3" ht="18" customHeight="1" x14ac:dyDescent="0.35">
      <c r="B516" s="33"/>
      <c r="C516" s="33"/>
    </row>
    <row r="517" spans="2:3" ht="18" customHeight="1" x14ac:dyDescent="0.35">
      <c r="B517" s="33"/>
      <c r="C517" s="33"/>
    </row>
    <row r="518" spans="2:3" ht="18" customHeight="1" x14ac:dyDescent="0.35">
      <c r="B518" s="33"/>
      <c r="C518" s="33"/>
    </row>
    <row r="519" spans="2:3" ht="18" customHeight="1" x14ac:dyDescent="0.35">
      <c r="B519" s="33"/>
      <c r="C519" s="33"/>
    </row>
    <row r="520" spans="2:3" ht="18" customHeight="1" x14ac:dyDescent="0.35">
      <c r="B520" s="33"/>
      <c r="C520" s="33"/>
    </row>
    <row r="521" spans="2:3" ht="18" customHeight="1" x14ac:dyDescent="0.35">
      <c r="B521" s="33"/>
      <c r="C521" s="33"/>
    </row>
    <row r="522" spans="2:3" ht="18" customHeight="1" x14ac:dyDescent="0.35">
      <c r="B522" s="33"/>
      <c r="C522" s="33"/>
    </row>
    <row r="523" spans="2:3" ht="18" customHeight="1" x14ac:dyDescent="0.35">
      <c r="B523" s="33"/>
      <c r="C523" s="33"/>
    </row>
    <row r="524" spans="2:3" ht="18" customHeight="1" x14ac:dyDescent="0.35">
      <c r="B524" s="33"/>
      <c r="C524" s="33"/>
    </row>
    <row r="525" spans="2:3" ht="18" customHeight="1" x14ac:dyDescent="0.35">
      <c r="B525" s="33"/>
      <c r="C525" s="33"/>
    </row>
    <row r="526" spans="2:3" ht="18" customHeight="1" x14ac:dyDescent="0.35">
      <c r="B526" s="33"/>
      <c r="C526" s="33"/>
    </row>
    <row r="527" spans="2:3" ht="18" customHeight="1" x14ac:dyDescent="0.35">
      <c r="B527" s="33"/>
      <c r="C527" s="33"/>
    </row>
    <row r="528" spans="2:3" ht="18" customHeight="1" x14ac:dyDescent="0.35">
      <c r="B528" s="33"/>
      <c r="C528" s="33"/>
    </row>
    <row r="529" spans="2:3" ht="18" customHeight="1" x14ac:dyDescent="0.35">
      <c r="B529" s="33"/>
      <c r="C529" s="33"/>
    </row>
    <row r="530" spans="2:3" ht="18" customHeight="1" x14ac:dyDescent="0.35">
      <c r="B530" s="33"/>
      <c r="C530" s="33"/>
    </row>
    <row r="531" spans="2:3" ht="18" customHeight="1" x14ac:dyDescent="0.35">
      <c r="B531" s="33"/>
      <c r="C531" s="33"/>
    </row>
    <row r="532" spans="2:3" ht="18" customHeight="1" x14ac:dyDescent="0.35">
      <c r="B532" s="33"/>
      <c r="C532" s="33"/>
    </row>
    <row r="533" spans="2:3" ht="18" customHeight="1" x14ac:dyDescent="0.35">
      <c r="B533" s="33"/>
      <c r="C533" s="33"/>
    </row>
    <row r="534" spans="2:3" ht="18" customHeight="1" x14ac:dyDescent="0.35">
      <c r="B534" s="33"/>
      <c r="C534" s="33"/>
    </row>
    <row r="535" spans="2:3" ht="18" customHeight="1" x14ac:dyDescent="0.35">
      <c r="B535" s="33"/>
      <c r="C535" s="33"/>
    </row>
    <row r="536" spans="2:3" ht="18" customHeight="1" x14ac:dyDescent="0.35">
      <c r="B536" s="33"/>
      <c r="C536" s="33"/>
    </row>
    <row r="537" spans="2:3" ht="18" customHeight="1" x14ac:dyDescent="0.35">
      <c r="B537" s="33"/>
      <c r="C537" s="33"/>
    </row>
    <row r="538" spans="2:3" ht="18" customHeight="1" x14ac:dyDescent="0.35">
      <c r="B538" s="33"/>
      <c r="C538" s="33"/>
    </row>
    <row r="539" spans="2:3" ht="18" customHeight="1" x14ac:dyDescent="0.35">
      <c r="B539" s="33"/>
      <c r="C539" s="33"/>
    </row>
    <row r="540" spans="2:3" ht="18" customHeight="1" x14ac:dyDescent="0.35">
      <c r="B540" s="33"/>
      <c r="C540" s="33"/>
    </row>
    <row r="541" spans="2:3" ht="18" customHeight="1" x14ac:dyDescent="0.35">
      <c r="B541" s="33"/>
      <c r="C541" s="33"/>
    </row>
    <row r="542" spans="2:3" ht="18" customHeight="1" x14ac:dyDescent="0.35">
      <c r="B542" s="33"/>
      <c r="C542" s="33"/>
    </row>
    <row r="543" spans="2:3" ht="18" customHeight="1" x14ac:dyDescent="0.35">
      <c r="B543" s="33"/>
      <c r="C543" s="33"/>
    </row>
    <row r="544" spans="2:3" ht="18" customHeight="1" x14ac:dyDescent="0.35">
      <c r="B544" s="33"/>
      <c r="C544" s="33"/>
    </row>
    <row r="545" spans="2:3" ht="18" customHeight="1" x14ac:dyDescent="0.35">
      <c r="B545" s="33"/>
      <c r="C545" s="33"/>
    </row>
    <row r="546" spans="2:3" ht="18" customHeight="1" x14ac:dyDescent="0.35">
      <c r="B546" s="33"/>
      <c r="C546" s="33"/>
    </row>
    <row r="547" spans="2:3" ht="18" customHeight="1" x14ac:dyDescent="0.35">
      <c r="B547" s="33"/>
      <c r="C547" s="33"/>
    </row>
    <row r="548" spans="2:3" ht="18" customHeight="1" x14ac:dyDescent="0.35">
      <c r="B548" s="33"/>
      <c r="C548" s="33"/>
    </row>
    <row r="549" spans="2:3" ht="18" customHeight="1" x14ac:dyDescent="0.35">
      <c r="B549" s="33"/>
      <c r="C549" s="33"/>
    </row>
    <row r="550" spans="2:3" ht="18" customHeight="1" x14ac:dyDescent="0.35">
      <c r="B550" s="33"/>
      <c r="C550" s="33"/>
    </row>
    <row r="551" spans="2:3" ht="18" customHeight="1" x14ac:dyDescent="0.35">
      <c r="B551" s="33"/>
      <c r="C551" s="33"/>
    </row>
    <row r="552" spans="2:3" ht="18" customHeight="1" x14ac:dyDescent="0.35">
      <c r="B552" s="33"/>
      <c r="C552" s="33"/>
    </row>
    <row r="553" spans="2:3" ht="18" customHeight="1" x14ac:dyDescent="0.35">
      <c r="B553" s="33"/>
      <c r="C553" s="33"/>
    </row>
    <row r="554" spans="2:3" ht="18" customHeight="1" x14ac:dyDescent="0.35">
      <c r="B554" s="33"/>
      <c r="C554" s="33"/>
    </row>
    <row r="555" spans="2:3" ht="18" customHeight="1" x14ac:dyDescent="0.35">
      <c r="B555" s="33"/>
      <c r="C555" s="33"/>
    </row>
    <row r="556" spans="2:3" ht="18" customHeight="1" x14ac:dyDescent="0.35">
      <c r="B556" s="33"/>
      <c r="C556" s="33"/>
    </row>
    <row r="557" spans="2:3" ht="18" customHeight="1" x14ac:dyDescent="0.35">
      <c r="B557" s="33"/>
      <c r="C557" s="33"/>
    </row>
    <row r="558" spans="2:3" ht="18" customHeight="1" x14ac:dyDescent="0.35">
      <c r="B558" s="33"/>
      <c r="C558" s="33"/>
    </row>
    <row r="559" spans="2:3" ht="18" customHeight="1" x14ac:dyDescent="0.35">
      <c r="B559" s="33"/>
      <c r="C559" s="33"/>
    </row>
    <row r="560" spans="2:3" ht="18" customHeight="1" x14ac:dyDescent="0.35">
      <c r="B560" s="33"/>
      <c r="C560" s="33"/>
    </row>
    <row r="561" spans="2:3" ht="18" customHeight="1" x14ac:dyDescent="0.35">
      <c r="B561" s="33"/>
      <c r="C561" s="33"/>
    </row>
    <row r="562" spans="2:3" ht="18" customHeight="1" x14ac:dyDescent="0.35">
      <c r="B562" s="33"/>
      <c r="C562" s="33"/>
    </row>
    <row r="563" spans="2:3" ht="18" customHeight="1" x14ac:dyDescent="0.35">
      <c r="B563" s="33"/>
      <c r="C563" s="33"/>
    </row>
    <row r="564" spans="2:3" ht="18" customHeight="1" x14ac:dyDescent="0.35">
      <c r="B564" s="33"/>
      <c r="C564" s="33"/>
    </row>
    <row r="565" spans="2:3" ht="18" customHeight="1" x14ac:dyDescent="0.35">
      <c r="B565" s="33"/>
      <c r="C565" s="33"/>
    </row>
    <row r="566" spans="2:3" ht="18" customHeight="1" x14ac:dyDescent="0.35">
      <c r="B566" s="33"/>
      <c r="C566" s="33"/>
    </row>
    <row r="567" spans="2:3" ht="18" customHeight="1" x14ac:dyDescent="0.35">
      <c r="B567" s="33"/>
      <c r="C567" s="33"/>
    </row>
    <row r="568" spans="2:3" ht="18" customHeight="1" x14ac:dyDescent="0.35">
      <c r="B568" s="33"/>
      <c r="C568" s="33"/>
    </row>
    <row r="569" spans="2:3" ht="18" customHeight="1" x14ac:dyDescent="0.35">
      <c r="B569" s="33"/>
      <c r="C569" s="33"/>
    </row>
    <row r="570" spans="2:3" ht="18" customHeight="1" x14ac:dyDescent="0.35">
      <c r="B570" s="33"/>
      <c r="C570" s="33"/>
    </row>
    <row r="571" spans="2:3" ht="18" customHeight="1" x14ac:dyDescent="0.35">
      <c r="B571" s="33"/>
      <c r="C571" s="33"/>
    </row>
    <row r="572" spans="2:3" ht="18" customHeight="1" x14ac:dyDescent="0.35">
      <c r="B572" s="33"/>
      <c r="C572" s="33"/>
    </row>
    <row r="573" spans="2:3" ht="18" customHeight="1" x14ac:dyDescent="0.35">
      <c r="B573" s="33"/>
      <c r="C573" s="33"/>
    </row>
    <row r="574" spans="2:3" ht="18" customHeight="1" x14ac:dyDescent="0.35">
      <c r="B574" s="33"/>
      <c r="C574" s="33"/>
    </row>
    <row r="575" spans="2:3" ht="18" customHeight="1" x14ac:dyDescent="0.35">
      <c r="B575" s="33"/>
      <c r="C575" s="33"/>
    </row>
    <row r="576" spans="2:3" ht="18" customHeight="1" x14ac:dyDescent="0.35">
      <c r="B576" s="33"/>
      <c r="C576" s="33"/>
    </row>
    <row r="577" spans="2:3" ht="18" customHeight="1" x14ac:dyDescent="0.35">
      <c r="B577" s="33"/>
      <c r="C577" s="33"/>
    </row>
    <row r="578" spans="2:3" ht="18" customHeight="1" x14ac:dyDescent="0.35">
      <c r="B578" s="33"/>
      <c r="C578" s="33"/>
    </row>
    <row r="579" spans="2:3" ht="18" customHeight="1" x14ac:dyDescent="0.35">
      <c r="B579" s="33"/>
      <c r="C579" s="33"/>
    </row>
    <row r="580" spans="2:3" ht="18" customHeight="1" x14ac:dyDescent="0.35">
      <c r="B580" s="33"/>
      <c r="C580" s="33"/>
    </row>
    <row r="581" spans="2:3" ht="18" customHeight="1" x14ac:dyDescent="0.35">
      <c r="B581" s="33"/>
      <c r="C581" s="33"/>
    </row>
    <row r="582" spans="2:3" ht="18" customHeight="1" x14ac:dyDescent="0.35">
      <c r="B582" s="33"/>
      <c r="C582" s="33"/>
    </row>
    <row r="583" spans="2:3" ht="18" customHeight="1" x14ac:dyDescent="0.35">
      <c r="B583" s="33"/>
      <c r="C583" s="33"/>
    </row>
    <row r="584" spans="2:3" ht="18" customHeight="1" x14ac:dyDescent="0.35">
      <c r="B584" s="33"/>
      <c r="C584" s="33"/>
    </row>
    <row r="585" spans="2:3" ht="18" customHeight="1" x14ac:dyDescent="0.35">
      <c r="B585" s="33"/>
      <c r="C585" s="33"/>
    </row>
    <row r="586" spans="2:3" ht="18" customHeight="1" x14ac:dyDescent="0.35">
      <c r="B586" s="33"/>
      <c r="C586" s="33"/>
    </row>
    <row r="587" spans="2:3" ht="18" customHeight="1" x14ac:dyDescent="0.35">
      <c r="B587" s="33"/>
      <c r="C587" s="33"/>
    </row>
    <row r="588" spans="2:3" ht="18" customHeight="1" x14ac:dyDescent="0.35">
      <c r="B588" s="33"/>
      <c r="C588" s="33"/>
    </row>
    <row r="589" spans="2:3" ht="18" customHeight="1" x14ac:dyDescent="0.35">
      <c r="B589" s="33"/>
      <c r="C589" s="33"/>
    </row>
    <row r="590" spans="2:3" ht="18" customHeight="1" x14ac:dyDescent="0.35">
      <c r="B590" s="33"/>
      <c r="C590" s="33"/>
    </row>
    <row r="591" spans="2:3" ht="18" customHeight="1" x14ac:dyDescent="0.35">
      <c r="B591" s="33"/>
      <c r="C591" s="33"/>
    </row>
    <row r="592" spans="2:3" ht="18" customHeight="1" x14ac:dyDescent="0.35">
      <c r="B592" s="33"/>
      <c r="C592" s="33"/>
    </row>
    <row r="593" spans="2:3" ht="18" customHeight="1" x14ac:dyDescent="0.35">
      <c r="B593" s="33"/>
      <c r="C593" s="33"/>
    </row>
    <row r="594" spans="2:3" ht="18" customHeight="1" x14ac:dyDescent="0.35">
      <c r="B594" s="33"/>
      <c r="C594" s="33"/>
    </row>
    <row r="595" spans="2:3" ht="18" customHeight="1" x14ac:dyDescent="0.35">
      <c r="B595" s="33"/>
      <c r="C595" s="33"/>
    </row>
    <row r="596" spans="2:3" ht="18" customHeight="1" x14ac:dyDescent="0.35">
      <c r="B596" s="33"/>
      <c r="C596" s="33"/>
    </row>
    <row r="597" spans="2:3" ht="18" customHeight="1" x14ac:dyDescent="0.35">
      <c r="B597" s="33"/>
      <c r="C597" s="33"/>
    </row>
    <row r="598" spans="2:3" ht="18" customHeight="1" x14ac:dyDescent="0.35">
      <c r="B598" s="33"/>
      <c r="C598" s="33"/>
    </row>
    <row r="599" spans="2:3" ht="18" customHeight="1" x14ac:dyDescent="0.35">
      <c r="B599" s="33"/>
      <c r="C599" s="33"/>
    </row>
    <row r="600" spans="2:3" ht="18" customHeight="1" x14ac:dyDescent="0.35">
      <c r="B600" s="33"/>
      <c r="C600" s="33"/>
    </row>
    <row r="601" spans="2:3" ht="18" customHeight="1" x14ac:dyDescent="0.35">
      <c r="B601" s="33"/>
      <c r="C601" s="33"/>
    </row>
    <row r="602" spans="2:3" ht="18" customHeight="1" x14ac:dyDescent="0.35">
      <c r="B602" s="33"/>
      <c r="C602" s="33"/>
    </row>
    <row r="603" spans="2:3" ht="18" customHeight="1" x14ac:dyDescent="0.35">
      <c r="B603" s="33"/>
      <c r="C603" s="33"/>
    </row>
    <row r="604" spans="2:3" ht="18" customHeight="1" x14ac:dyDescent="0.35">
      <c r="B604" s="33"/>
      <c r="C604" s="33"/>
    </row>
    <row r="605" spans="2:3" ht="18" customHeight="1" x14ac:dyDescent="0.35">
      <c r="B605" s="33"/>
      <c r="C605" s="33"/>
    </row>
    <row r="606" spans="2:3" ht="18" customHeight="1" x14ac:dyDescent="0.35">
      <c r="B606" s="33"/>
      <c r="C606" s="33"/>
    </row>
    <row r="607" spans="2:3" ht="18" customHeight="1" x14ac:dyDescent="0.35">
      <c r="B607" s="33"/>
      <c r="C607" s="33"/>
    </row>
    <row r="608" spans="2:3" ht="18" customHeight="1" x14ac:dyDescent="0.35">
      <c r="B608" s="33"/>
      <c r="C608" s="33"/>
    </row>
    <row r="609" spans="2:3" ht="18" customHeight="1" x14ac:dyDescent="0.35">
      <c r="B609" s="33"/>
      <c r="C609" s="33"/>
    </row>
    <row r="610" spans="2:3" ht="18" customHeight="1" x14ac:dyDescent="0.35">
      <c r="B610" s="33"/>
      <c r="C610" s="33"/>
    </row>
    <row r="611" spans="2:3" ht="18" customHeight="1" x14ac:dyDescent="0.35">
      <c r="B611" s="33"/>
      <c r="C611" s="33"/>
    </row>
    <row r="612" spans="2:3" ht="18" customHeight="1" x14ac:dyDescent="0.35">
      <c r="B612" s="33"/>
      <c r="C612" s="33"/>
    </row>
    <row r="613" spans="2:3" ht="18" customHeight="1" x14ac:dyDescent="0.35">
      <c r="B613" s="33"/>
      <c r="C613" s="33"/>
    </row>
    <row r="614" spans="2:3" ht="18" customHeight="1" x14ac:dyDescent="0.35">
      <c r="B614" s="33"/>
      <c r="C614" s="33"/>
    </row>
    <row r="615" spans="2:3" ht="18" customHeight="1" x14ac:dyDescent="0.35">
      <c r="B615" s="33"/>
      <c r="C615" s="33"/>
    </row>
    <row r="616" spans="2:3" ht="18" customHeight="1" x14ac:dyDescent="0.35">
      <c r="B616" s="33"/>
      <c r="C616" s="33"/>
    </row>
    <row r="617" spans="2:3" ht="18" customHeight="1" x14ac:dyDescent="0.35">
      <c r="B617" s="33"/>
      <c r="C617" s="33"/>
    </row>
    <row r="618" spans="2:3" ht="18" customHeight="1" x14ac:dyDescent="0.35">
      <c r="B618" s="33"/>
      <c r="C618" s="33"/>
    </row>
    <row r="619" spans="2:3" ht="18" customHeight="1" x14ac:dyDescent="0.35">
      <c r="B619" s="33"/>
      <c r="C619" s="33"/>
    </row>
    <row r="620" spans="2:3" ht="18" customHeight="1" x14ac:dyDescent="0.35">
      <c r="B620" s="33"/>
      <c r="C620" s="33"/>
    </row>
    <row r="621" spans="2:3" ht="18" customHeight="1" x14ac:dyDescent="0.35">
      <c r="B621" s="33"/>
      <c r="C621" s="33"/>
    </row>
    <row r="622" spans="2:3" ht="18" customHeight="1" x14ac:dyDescent="0.35">
      <c r="B622" s="33"/>
      <c r="C622" s="33"/>
    </row>
    <row r="623" spans="2:3" ht="18" customHeight="1" x14ac:dyDescent="0.35">
      <c r="B623" s="33"/>
      <c r="C623" s="33"/>
    </row>
    <row r="624" spans="2:3" ht="18" customHeight="1" x14ac:dyDescent="0.35">
      <c r="B624" s="33"/>
      <c r="C624" s="33"/>
    </row>
    <row r="625" spans="2:3" ht="18" customHeight="1" x14ac:dyDescent="0.35">
      <c r="B625" s="33"/>
      <c r="C625" s="33"/>
    </row>
    <row r="626" spans="2:3" ht="18" customHeight="1" x14ac:dyDescent="0.35">
      <c r="B626" s="33"/>
      <c r="C626" s="33"/>
    </row>
    <row r="627" spans="2:3" ht="18" customHeight="1" x14ac:dyDescent="0.35">
      <c r="B627" s="33"/>
      <c r="C627" s="33"/>
    </row>
    <row r="628" spans="2:3" ht="18" customHeight="1" x14ac:dyDescent="0.35">
      <c r="B628" s="33"/>
      <c r="C628" s="33"/>
    </row>
    <row r="629" spans="2:3" ht="18" customHeight="1" x14ac:dyDescent="0.35">
      <c r="B629" s="33"/>
      <c r="C629" s="33"/>
    </row>
    <row r="630" spans="2:3" ht="18" customHeight="1" x14ac:dyDescent="0.35">
      <c r="B630" s="33"/>
      <c r="C630" s="33"/>
    </row>
    <row r="631" spans="2:3" ht="18" customHeight="1" x14ac:dyDescent="0.35">
      <c r="B631" s="33"/>
      <c r="C631" s="33"/>
    </row>
    <row r="632" spans="2:3" ht="18" customHeight="1" x14ac:dyDescent="0.35">
      <c r="B632" s="33"/>
      <c r="C632" s="33"/>
    </row>
    <row r="633" spans="2:3" ht="18" customHeight="1" x14ac:dyDescent="0.35">
      <c r="B633" s="33"/>
      <c r="C633" s="33"/>
    </row>
    <row r="634" spans="2:3" ht="18" customHeight="1" x14ac:dyDescent="0.35">
      <c r="B634" s="33"/>
      <c r="C634" s="33"/>
    </row>
    <row r="635" spans="2:3" ht="18" customHeight="1" x14ac:dyDescent="0.35">
      <c r="B635" s="33"/>
      <c r="C635" s="33"/>
    </row>
    <row r="636" spans="2:3" ht="18" customHeight="1" x14ac:dyDescent="0.35">
      <c r="B636" s="33"/>
      <c r="C636" s="33"/>
    </row>
    <row r="637" spans="2:3" ht="18" customHeight="1" x14ac:dyDescent="0.35">
      <c r="B637" s="33"/>
      <c r="C637" s="33"/>
    </row>
    <row r="638" spans="2:3" ht="18" customHeight="1" x14ac:dyDescent="0.35">
      <c r="B638" s="33"/>
      <c r="C638" s="33"/>
    </row>
    <row r="639" spans="2:3" ht="18" customHeight="1" x14ac:dyDescent="0.35">
      <c r="B639" s="33"/>
      <c r="C639" s="33"/>
    </row>
    <row r="640" spans="2:3" ht="18" customHeight="1" x14ac:dyDescent="0.35">
      <c r="B640" s="33"/>
      <c r="C640" s="33"/>
    </row>
    <row r="641" spans="2:3" ht="18" customHeight="1" x14ac:dyDescent="0.35">
      <c r="B641" s="33"/>
      <c r="C641" s="33"/>
    </row>
    <row r="642" spans="2:3" ht="18" customHeight="1" x14ac:dyDescent="0.35">
      <c r="B642" s="33"/>
      <c r="C642" s="33"/>
    </row>
    <row r="643" spans="2:3" ht="18" customHeight="1" x14ac:dyDescent="0.35">
      <c r="B643" s="33"/>
      <c r="C643" s="33"/>
    </row>
    <row r="644" spans="2:3" ht="18" customHeight="1" x14ac:dyDescent="0.35">
      <c r="B644" s="33"/>
      <c r="C644" s="33"/>
    </row>
    <row r="645" spans="2:3" ht="18" customHeight="1" x14ac:dyDescent="0.35">
      <c r="B645" s="33"/>
      <c r="C645" s="33"/>
    </row>
    <row r="646" spans="2:3" ht="18" customHeight="1" x14ac:dyDescent="0.35">
      <c r="B646" s="33"/>
      <c r="C646" s="33"/>
    </row>
    <row r="647" spans="2:3" ht="18" customHeight="1" x14ac:dyDescent="0.35">
      <c r="B647" s="33"/>
      <c r="C647" s="33"/>
    </row>
    <row r="648" spans="2:3" ht="18" customHeight="1" x14ac:dyDescent="0.35">
      <c r="B648" s="33"/>
      <c r="C648" s="33"/>
    </row>
    <row r="649" spans="2:3" ht="18" customHeight="1" x14ac:dyDescent="0.35">
      <c r="B649" s="33"/>
      <c r="C649" s="33"/>
    </row>
    <row r="650" spans="2:3" ht="18" customHeight="1" x14ac:dyDescent="0.35">
      <c r="B650" s="33"/>
      <c r="C650" s="33"/>
    </row>
    <row r="651" spans="2:3" ht="18" customHeight="1" x14ac:dyDescent="0.35">
      <c r="B651" s="33"/>
      <c r="C651" s="33"/>
    </row>
    <row r="652" spans="2:3" ht="18" customHeight="1" x14ac:dyDescent="0.35">
      <c r="B652" s="33"/>
      <c r="C652" s="33"/>
    </row>
    <row r="653" spans="2:3" ht="18" customHeight="1" x14ac:dyDescent="0.35">
      <c r="B653" s="33"/>
      <c r="C653" s="33"/>
    </row>
    <row r="654" spans="2:3" ht="18" customHeight="1" x14ac:dyDescent="0.35">
      <c r="B654" s="33"/>
      <c r="C654" s="33"/>
    </row>
    <row r="655" spans="2:3" ht="18" customHeight="1" x14ac:dyDescent="0.35">
      <c r="B655" s="33"/>
      <c r="C655" s="33"/>
    </row>
    <row r="656" spans="2:3" ht="18" customHeight="1" x14ac:dyDescent="0.35">
      <c r="B656" s="33"/>
      <c r="C656" s="33"/>
    </row>
    <row r="657" spans="2:3" ht="18" customHeight="1" x14ac:dyDescent="0.35">
      <c r="B657" s="33"/>
      <c r="C657" s="33"/>
    </row>
    <row r="658" spans="2:3" ht="18" customHeight="1" x14ac:dyDescent="0.35">
      <c r="B658" s="33"/>
      <c r="C658" s="33"/>
    </row>
    <row r="659" spans="2:3" ht="18" customHeight="1" x14ac:dyDescent="0.35">
      <c r="B659" s="33"/>
      <c r="C659" s="33"/>
    </row>
    <row r="660" spans="2:3" ht="18" customHeight="1" x14ac:dyDescent="0.35">
      <c r="B660" s="33"/>
      <c r="C660" s="33"/>
    </row>
    <row r="661" spans="2:3" ht="18" customHeight="1" x14ac:dyDescent="0.35">
      <c r="B661" s="33"/>
      <c r="C661" s="33"/>
    </row>
    <row r="662" spans="2:3" ht="18" customHeight="1" x14ac:dyDescent="0.35">
      <c r="B662" s="33"/>
      <c r="C662" s="33"/>
    </row>
    <row r="663" spans="2:3" ht="18" customHeight="1" x14ac:dyDescent="0.35">
      <c r="B663" s="33"/>
      <c r="C663" s="33"/>
    </row>
    <row r="664" spans="2:3" ht="18" customHeight="1" x14ac:dyDescent="0.35">
      <c r="B664" s="33"/>
      <c r="C664" s="33"/>
    </row>
    <row r="665" spans="2:3" ht="18" customHeight="1" x14ac:dyDescent="0.35">
      <c r="B665" s="33"/>
      <c r="C665" s="33"/>
    </row>
    <row r="666" spans="2:3" ht="18" customHeight="1" x14ac:dyDescent="0.35">
      <c r="B666" s="33"/>
      <c r="C666" s="33"/>
    </row>
    <row r="667" spans="2:3" ht="18" customHeight="1" x14ac:dyDescent="0.35">
      <c r="B667" s="33"/>
      <c r="C667" s="33"/>
    </row>
    <row r="668" spans="2:3" ht="18" customHeight="1" x14ac:dyDescent="0.35">
      <c r="B668" s="33"/>
      <c r="C668" s="33"/>
    </row>
    <row r="669" spans="2:3" ht="18" customHeight="1" x14ac:dyDescent="0.35">
      <c r="B669" s="33"/>
      <c r="C669" s="33"/>
    </row>
    <row r="670" spans="2:3" ht="18" customHeight="1" x14ac:dyDescent="0.35">
      <c r="B670" s="33"/>
      <c r="C670" s="33"/>
    </row>
    <row r="671" spans="2:3" ht="18" customHeight="1" x14ac:dyDescent="0.35">
      <c r="B671" s="33"/>
      <c r="C671" s="33"/>
    </row>
    <row r="672" spans="2:3" ht="18" customHeight="1" x14ac:dyDescent="0.35">
      <c r="B672" s="33"/>
      <c r="C672" s="33"/>
    </row>
    <row r="673" spans="2:3" ht="18" customHeight="1" x14ac:dyDescent="0.35">
      <c r="B673" s="33"/>
      <c r="C673" s="33"/>
    </row>
    <row r="674" spans="2:3" ht="18" customHeight="1" x14ac:dyDescent="0.35">
      <c r="B674" s="33"/>
      <c r="C674" s="33"/>
    </row>
    <row r="675" spans="2:3" ht="18" customHeight="1" x14ac:dyDescent="0.35">
      <c r="B675" s="33"/>
      <c r="C675" s="33"/>
    </row>
    <row r="676" spans="2:3" ht="18" customHeight="1" x14ac:dyDescent="0.35">
      <c r="B676" s="33"/>
      <c r="C676" s="33"/>
    </row>
    <row r="677" spans="2:3" ht="18" customHeight="1" x14ac:dyDescent="0.35">
      <c r="B677" s="33"/>
      <c r="C677" s="33"/>
    </row>
    <row r="678" spans="2:3" ht="18" customHeight="1" x14ac:dyDescent="0.35">
      <c r="B678" s="33"/>
      <c r="C678" s="33"/>
    </row>
    <row r="679" spans="2:3" ht="18" customHeight="1" x14ac:dyDescent="0.35">
      <c r="B679" s="33"/>
      <c r="C679" s="33"/>
    </row>
    <row r="680" spans="2:3" ht="18" customHeight="1" x14ac:dyDescent="0.35">
      <c r="B680" s="33"/>
      <c r="C680" s="33"/>
    </row>
    <row r="681" spans="2:3" ht="18" customHeight="1" x14ac:dyDescent="0.35">
      <c r="B681" s="33"/>
      <c r="C681" s="33"/>
    </row>
    <row r="682" spans="2:3" ht="18" customHeight="1" x14ac:dyDescent="0.35">
      <c r="B682" s="33"/>
      <c r="C682" s="33"/>
    </row>
    <row r="683" spans="2:3" ht="18" customHeight="1" x14ac:dyDescent="0.35">
      <c r="B683" s="33"/>
      <c r="C683" s="33"/>
    </row>
    <row r="684" spans="2:3" ht="18" customHeight="1" x14ac:dyDescent="0.35">
      <c r="B684" s="33"/>
      <c r="C684" s="33"/>
    </row>
    <row r="685" spans="2:3" ht="18" customHeight="1" x14ac:dyDescent="0.35">
      <c r="B685" s="33"/>
      <c r="C685" s="33"/>
    </row>
    <row r="686" spans="2:3" ht="18" customHeight="1" x14ac:dyDescent="0.35">
      <c r="B686" s="33"/>
      <c r="C686" s="33"/>
    </row>
    <row r="687" spans="2:3" ht="18" customHeight="1" x14ac:dyDescent="0.35">
      <c r="B687" s="33"/>
      <c r="C687" s="33"/>
    </row>
    <row r="688" spans="2:3" ht="18" customHeight="1" x14ac:dyDescent="0.35">
      <c r="B688" s="33"/>
      <c r="C688" s="33"/>
    </row>
    <row r="689" spans="2:3" ht="18" customHeight="1" x14ac:dyDescent="0.35">
      <c r="B689" s="33"/>
      <c r="C689" s="33"/>
    </row>
    <row r="690" spans="2:3" ht="18" customHeight="1" x14ac:dyDescent="0.35">
      <c r="B690" s="33"/>
      <c r="C690" s="33"/>
    </row>
    <row r="691" spans="2:3" ht="18" customHeight="1" x14ac:dyDescent="0.35">
      <c r="B691" s="33"/>
      <c r="C691" s="33"/>
    </row>
    <row r="692" spans="2:3" ht="18" customHeight="1" x14ac:dyDescent="0.35">
      <c r="B692" s="33"/>
      <c r="C692" s="33"/>
    </row>
    <row r="693" spans="2:3" ht="18" customHeight="1" x14ac:dyDescent="0.35">
      <c r="B693" s="33"/>
      <c r="C693" s="33"/>
    </row>
    <row r="694" spans="2:3" ht="18" customHeight="1" x14ac:dyDescent="0.35">
      <c r="B694" s="33"/>
      <c r="C694" s="33"/>
    </row>
    <row r="695" spans="2:3" ht="18" customHeight="1" x14ac:dyDescent="0.35">
      <c r="B695" s="33"/>
      <c r="C695" s="33"/>
    </row>
    <row r="696" spans="2:3" ht="18" customHeight="1" x14ac:dyDescent="0.35">
      <c r="B696" s="33"/>
      <c r="C696" s="33"/>
    </row>
    <row r="697" spans="2:3" ht="18" customHeight="1" x14ac:dyDescent="0.35">
      <c r="B697" s="33"/>
      <c r="C697" s="33"/>
    </row>
    <row r="698" spans="2:3" ht="18" customHeight="1" x14ac:dyDescent="0.35">
      <c r="B698" s="33"/>
      <c r="C698" s="33"/>
    </row>
    <row r="699" spans="2:3" ht="18" customHeight="1" x14ac:dyDescent="0.35">
      <c r="B699" s="33"/>
      <c r="C699" s="33"/>
    </row>
    <row r="700" spans="2:3" ht="18" customHeight="1" x14ac:dyDescent="0.35">
      <c r="B700" s="33"/>
      <c r="C700" s="33"/>
    </row>
    <row r="701" spans="2:3" ht="18" customHeight="1" x14ac:dyDescent="0.35">
      <c r="B701" s="33"/>
      <c r="C701" s="33"/>
    </row>
    <row r="702" spans="2:3" ht="18" customHeight="1" x14ac:dyDescent="0.35">
      <c r="B702" s="33"/>
      <c r="C702" s="33"/>
    </row>
    <row r="703" spans="2:3" ht="18" customHeight="1" x14ac:dyDescent="0.35">
      <c r="B703" s="33"/>
      <c r="C703" s="33"/>
    </row>
    <row r="704" spans="2:3" ht="18" customHeight="1" x14ac:dyDescent="0.35">
      <c r="B704" s="33"/>
      <c r="C704" s="33"/>
    </row>
    <row r="705" spans="2:3" ht="18" customHeight="1" x14ac:dyDescent="0.35">
      <c r="B705" s="33"/>
      <c r="C705" s="33"/>
    </row>
    <row r="706" spans="2:3" ht="18" customHeight="1" x14ac:dyDescent="0.35">
      <c r="B706" s="33"/>
      <c r="C706" s="33"/>
    </row>
    <row r="707" spans="2:3" ht="18" customHeight="1" x14ac:dyDescent="0.35">
      <c r="B707" s="33"/>
      <c r="C707" s="33"/>
    </row>
    <row r="708" spans="2:3" ht="18" customHeight="1" x14ac:dyDescent="0.35">
      <c r="B708" s="33"/>
      <c r="C708" s="33"/>
    </row>
    <row r="709" spans="2:3" ht="18" customHeight="1" x14ac:dyDescent="0.35">
      <c r="B709" s="33"/>
      <c r="C709" s="33"/>
    </row>
    <row r="710" spans="2:3" ht="18" customHeight="1" x14ac:dyDescent="0.35">
      <c r="B710" s="33"/>
      <c r="C710" s="33"/>
    </row>
    <row r="711" spans="2:3" ht="18" customHeight="1" x14ac:dyDescent="0.35">
      <c r="B711" s="33"/>
      <c r="C711" s="33"/>
    </row>
    <row r="712" spans="2:3" ht="18" customHeight="1" x14ac:dyDescent="0.35">
      <c r="B712" s="33"/>
      <c r="C712" s="33"/>
    </row>
    <row r="713" spans="2:3" ht="18" customHeight="1" x14ac:dyDescent="0.35">
      <c r="B713" s="33"/>
      <c r="C713" s="33"/>
    </row>
    <row r="714" spans="2:3" ht="18" customHeight="1" x14ac:dyDescent="0.35">
      <c r="B714" s="33"/>
      <c r="C714" s="33"/>
    </row>
    <row r="715" spans="2:3" ht="18" customHeight="1" x14ac:dyDescent="0.35">
      <c r="B715" s="33"/>
      <c r="C715" s="33"/>
    </row>
    <row r="716" spans="2:3" ht="18" customHeight="1" x14ac:dyDescent="0.35">
      <c r="B716" s="33"/>
      <c r="C716" s="33"/>
    </row>
    <row r="717" spans="2:3" ht="18" customHeight="1" x14ac:dyDescent="0.35">
      <c r="B717" s="33"/>
      <c r="C717" s="33"/>
    </row>
    <row r="718" spans="2:3" ht="18" customHeight="1" x14ac:dyDescent="0.35">
      <c r="B718" s="33"/>
      <c r="C718" s="33"/>
    </row>
    <row r="719" spans="2:3" ht="18" customHeight="1" x14ac:dyDescent="0.35">
      <c r="B719" s="33"/>
      <c r="C719" s="33"/>
    </row>
    <row r="720" spans="2:3" ht="18" customHeight="1" x14ac:dyDescent="0.35">
      <c r="B720" s="33"/>
      <c r="C720" s="33"/>
    </row>
    <row r="721" spans="2:3" ht="18" customHeight="1" x14ac:dyDescent="0.35">
      <c r="B721" s="33"/>
      <c r="C721" s="33"/>
    </row>
    <row r="722" spans="2:3" ht="18" customHeight="1" x14ac:dyDescent="0.35">
      <c r="B722" s="33"/>
      <c r="C722" s="33"/>
    </row>
    <row r="723" spans="2:3" ht="18" customHeight="1" x14ac:dyDescent="0.35">
      <c r="B723" s="33"/>
      <c r="C723" s="33"/>
    </row>
    <row r="724" spans="2:3" ht="18" customHeight="1" x14ac:dyDescent="0.35">
      <c r="B724" s="33"/>
      <c r="C724" s="33"/>
    </row>
    <row r="725" spans="2:3" ht="18" customHeight="1" x14ac:dyDescent="0.35">
      <c r="B725" s="33"/>
      <c r="C725" s="33"/>
    </row>
    <row r="726" spans="2:3" ht="18" customHeight="1" x14ac:dyDescent="0.35">
      <c r="B726" s="33"/>
      <c r="C726" s="33"/>
    </row>
    <row r="727" spans="2:3" ht="18" customHeight="1" x14ac:dyDescent="0.35">
      <c r="B727" s="33"/>
      <c r="C727" s="33"/>
    </row>
    <row r="728" spans="2:3" ht="18" customHeight="1" x14ac:dyDescent="0.35">
      <c r="B728" s="33"/>
      <c r="C728" s="33"/>
    </row>
    <row r="729" spans="2:3" ht="18" customHeight="1" x14ac:dyDescent="0.35">
      <c r="B729" s="33"/>
      <c r="C729" s="33"/>
    </row>
    <row r="730" spans="2:3" ht="18" customHeight="1" x14ac:dyDescent="0.35">
      <c r="B730" s="33"/>
      <c r="C730" s="33"/>
    </row>
    <row r="731" spans="2:3" ht="18" customHeight="1" x14ac:dyDescent="0.35">
      <c r="B731" s="33"/>
      <c r="C731" s="33"/>
    </row>
    <row r="732" spans="2:3" ht="18" customHeight="1" x14ac:dyDescent="0.35">
      <c r="B732" s="33"/>
      <c r="C732" s="33"/>
    </row>
    <row r="733" spans="2:3" ht="18" customHeight="1" x14ac:dyDescent="0.35">
      <c r="B733" s="33"/>
      <c r="C733" s="33"/>
    </row>
    <row r="734" spans="2:3" ht="18" customHeight="1" x14ac:dyDescent="0.35">
      <c r="B734" s="33"/>
      <c r="C734" s="33"/>
    </row>
    <row r="735" spans="2:3" ht="18" customHeight="1" x14ac:dyDescent="0.35">
      <c r="B735" s="33"/>
      <c r="C735" s="33"/>
    </row>
    <row r="736" spans="2:3" ht="18" customHeight="1" x14ac:dyDescent="0.35">
      <c r="B736" s="33"/>
      <c r="C736" s="33"/>
    </row>
    <row r="737" spans="2:3" ht="18" customHeight="1" x14ac:dyDescent="0.35">
      <c r="B737" s="33"/>
      <c r="C737" s="33"/>
    </row>
    <row r="738" spans="2:3" ht="18" customHeight="1" x14ac:dyDescent="0.35">
      <c r="B738" s="33"/>
      <c r="C738" s="33"/>
    </row>
    <row r="739" spans="2:3" ht="18" customHeight="1" x14ac:dyDescent="0.35">
      <c r="B739" s="33"/>
      <c r="C739" s="33"/>
    </row>
    <row r="740" spans="2:3" ht="18" customHeight="1" x14ac:dyDescent="0.35">
      <c r="B740" s="33"/>
      <c r="C740" s="33"/>
    </row>
    <row r="741" spans="2:3" ht="18" customHeight="1" x14ac:dyDescent="0.35">
      <c r="B741" s="33"/>
      <c r="C741" s="33"/>
    </row>
    <row r="742" spans="2:3" ht="18" customHeight="1" x14ac:dyDescent="0.35">
      <c r="B742" s="33"/>
      <c r="C742" s="33"/>
    </row>
    <row r="743" spans="2:3" ht="18" customHeight="1" x14ac:dyDescent="0.35">
      <c r="B743" s="33"/>
      <c r="C743" s="33"/>
    </row>
    <row r="744" spans="2:3" ht="18" customHeight="1" x14ac:dyDescent="0.35">
      <c r="B744" s="33"/>
      <c r="C744" s="33"/>
    </row>
    <row r="745" spans="2:3" ht="18" customHeight="1" x14ac:dyDescent="0.35">
      <c r="B745" s="33"/>
      <c r="C745" s="33"/>
    </row>
    <row r="746" spans="2:3" ht="18" customHeight="1" x14ac:dyDescent="0.35">
      <c r="B746" s="33"/>
      <c r="C746" s="33"/>
    </row>
    <row r="747" spans="2:3" ht="18" customHeight="1" x14ac:dyDescent="0.35">
      <c r="B747" s="33"/>
      <c r="C747" s="33"/>
    </row>
    <row r="748" spans="2:3" ht="18" customHeight="1" x14ac:dyDescent="0.35">
      <c r="B748" s="33"/>
      <c r="C748" s="33"/>
    </row>
    <row r="749" spans="2:3" ht="18" customHeight="1" x14ac:dyDescent="0.35">
      <c r="B749" s="33"/>
      <c r="C749" s="33"/>
    </row>
    <row r="750" spans="2:3" ht="18" customHeight="1" x14ac:dyDescent="0.35">
      <c r="B750" s="33"/>
      <c r="C750" s="33"/>
    </row>
    <row r="751" spans="2:3" ht="18" customHeight="1" x14ac:dyDescent="0.35">
      <c r="B751" s="33"/>
      <c r="C751" s="33"/>
    </row>
    <row r="752" spans="2:3" ht="18" customHeight="1" x14ac:dyDescent="0.35">
      <c r="B752" s="33"/>
      <c r="C752" s="33"/>
    </row>
    <row r="753" spans="2:3" ht="18" customHeight="1" x14ac:dyDescent="0.35">
      <c r="B753" s="33"/>
      <c r="C753" s="33"/>
    </row>
    <row r="754" spans="2:3" ht="18" customHeight="1" x14ac:dyDescent="0.35">
      <c r="B754" s="33"/>
      <c r="C754" s="33"/>
    </row>
    <row r="755" spans="2:3" ht="18" customHeight="1" x14ac:dyDescent="0.35">
      <c r="B755" s="33"/>
      <c r="C755" s="33"/>
    </row>
    <row r="756" spans="2:3" ht="18" customHeight="1" x14ac:dyDescent="0.35">
      <c r="B756" s="33"/>
      <c r="C756" s="33"/>
    </row>
    <row r="757" spans="2:3" ht="18" customHeight="1" x14ac:dyDescent="0.35">
      <c r="B757" s="33"/>
      <c r="C757" s="33"/>
    </row>
    <row r="758" spans="2:3" ht="18" customHeight="1" x14ac:dyDescent="0.35">
      <c r="B758" s="33"/>
      <c r="C758" s="33"/>
    </row>
    <row r="759" spans="2:3" ht="18" customHeight="1" x14ac:dyDescent="0.35">
      <c r="B759" s="33"/>
      <c r="C759" s="33"/>
    </row>
    <row r="760" spans="2:3" ht="18" customHeight="1" x14ac:dyDescent="0.35">
      <c r="B760" s="33"/>
      <c r="C760" s="33"/>
    </row>
    <row r="761" spans="2:3" ht="18" customHeight="1" x14ac:dyDescent="0.35">
      <c r="B761" s="33"/>
      <c r="C761" s="33"/>
    </row>
    <row r="762" spans="2:3" ht="18" customHeight="1" x14ac:dyDescent="0.35">
      <c r="B762" s="33"/>
      <c r="C762" s="33"/>
    </row>
    <row r="763" spans="2:3" ht="18" customHeight="1" x14ac:dyDescent="0.35">
      <c r="B763" s="33"/>
      <c r="C763" s="33"/>
    </row>
    <row r="764" spans="2:3" ht="18" customHeight="1" x14ac:dyDescent="0.35">
      <c r="B764" s="33"/>
      <c r="C764" s="33"/>
    </row>
    <row r="765" spans="2:3" ht="18" customHeight="1" x14ac:dyDescent="0.35">
      <c r="B765" s="33"/>
      <c r="C765" s="33"/>
    </row>
    <row r="766" spans="2:3" ht="18" customHeight="1" x14ac:dyDescent="0.35">
      <c r="B766" s="33"/>
      <c r="C766" s="33"/>
    </row>
    <row r="767" spans="2:3" ht="18" customHeight="1" x14ac:dyDescent="0.35">
      <c r="B767" s="33"/>
      <c r="C767" s="33"/>
    </row>
    <row r="768" spans="2:3" ht="18" customHeight="1" x14ac:dyDescent="0.35">
      <c r="B768" s="33"/>
      <c r="C768" s="33"/>
    </row>
    <row r="769" spans="2:3" ht="18" customHeight="1" x14ac:dyDescent="0.35">
      <c r="B769" s="33"/>
      <c r="C769" s="33"/>
    </row>
    <row r="770" spans="2:3" ht="18" customHeight="1" x14ac:dyDescent="0.35">
      <c r="B770" s="33"/>
      <c r="C770" s="33"/>
    </row>
    <row r="771" spans="2:3" ht="18" customHeight="1" x14ac:dyDescent="0.35">
      <c r="B771" s="33"/>
      <c r="C771" s="33"/>
    </row>
    <row r="772" spans="2:3" ht="18" customHeight="1" x14ac:dyDescent="0.35">
      <c r="B772" s="33"/>
      <c r="C772" s="33"/>
    </row>
    <row r="773" spans="2:3" ht="18" customHeight="1" x14ac:dyDescent="0.35">
      <c r="B773" s="33"/>
      <c r="C773" s="33"/>
    </row>
    <row r="774" spans="2:3" ht="18" customHeight="1" x14ac:dyDescent="0.35">
      <c r="B774" s="33"/>
      <c r="C774" s="33"/>
    </row>
    <row r="775" spans="2:3" ht="18" customHeight="1" x14ac:dyDescent="0.35">
      <c r="B775" s="33"/>
      <c r="C775" s="33"/>
    </row>
    <row r="776" spans="2:3" ht="18" customHeight="1" x14ac:dyDescent="0.35">
      <c r="B776" s="33"/>
      <c r="C776" s="33"/>
    </row>
    <row r="777" spans="2:3" ht="18" customHeight="1" x14ac:dyDescent="0.35">
      <c r="B777" s="33"/>
      <c r="C777" s="33"/>
    </row>
    <row r="778" spans="2:3" ht="18" customHeight="1" x14ac:dyDescent="0.35">
      <c r="B778" s="33"/>
      <c r="C778" s="33"/>
    </row>
    <row r="779" spans="2:3" ht="18" customHeight="1" x14ac:dyDescent="0.35">
      <c r="B779" s="33"/>
      <c r="C779" s="33"/>
    </row>
    <row r="780" spans="2:3" ht="18" customHeight="1" x14ac:dyDescent="0.35">
      <c r="B780" s="33"/>
      <c r="C780" s="33"/>
    </row>
    <row r="781" spans="2:3" ht="18" customHeight="1" x14ac:dyDescent="0.35">
      <c r="B781" s="33"/>
      <c r="C781" s="33"/>
    </row>
    <row r="782" spans="2:3" ht="18" customHeight="1" x14ac:dyDescent="0.35">
      <c r="B782" s="33"/>
      <c r="C782" s="33"/>
    </row>
    <row r="783" spans="2:3" ht="18" customHeight="1" x14ac:dyDescent="0.35">
      <c r="B783" s="33"/>
      <c r="C783" s="33"/>
    </row>
    <row r="784" spans="2:3" ht="18" customHeight="1" x14ac:dyDescent="0.35">
      <c r="B784" s="33"/>
      <c r="C784" s="33"/>
    </row>
    <row r="785" spans="2:3" ht="18" customHeight="1" x14ac:dyDescent="0.35">
      <c r="B785" s="33"/>
      <c r="C785" s="33"/>
    </row>
    <row r="786" spans="2:3" ht="18" customHeight="1" x14ac:dyDescent="0.35">
      <c r="B786" s="33"/>
      <c r="C786" s="33"/>
    </row>
    <row r="787" spans="2:3" ht="18" customHeight="1" x14ac:dyDescent="0.35">
      <c r="B787" s="33"/>
      <c r="C787" s="33"/>
    </row>
    <row r="788" spans="2:3" ht="18" customHeight="1" x14ac:dyDescent="0.35">
      <c r="B788" s="33"/>
      <c r="C788" s="33"/>
    </row>
    <row r="789" spans="2:3" ht="18" customHeight="1" x14ac:dyDescent="0.35">
      <c r="B789" s="33"/>
      <c r="C789" s="33"/>
    </row>
    <row r="790" spans="2:3" ht="18" customHeight="1" x14ac:dyDescent="0.35">
      <c r="B790" s="33"/>
      <c r="C790" s="33"/>
    </row>
    <row r="791" spans="2:3" ht="18" customHeight="1" x14ac:dyDescent="0.35">
      <c r="B791" s="33"/>
      <c r="C791" s="33"/>
    </row>
    <row r="792" spans="2:3" ht="18" customHeight="1" x14ac:dyDescent="0.35">
      <c r="B792" s="33"/>
      <c r="C792" s="33"/>
    </row>
    <row r="793" spans="2:3" ht="18" customHeight="1" x14ac:dyDescent="0.35">
      <c r="B793" s="33"/>
      <c r="C793" s="33"/>
    </row>
    <row r="794" spans="2:3" ht="18" customHeight="1" x14ac:dyDescent="0.35">
      <c r="B794" s="33"/>
      <c r="C794" s="33"/>
    </row>
    <row r="795" spans="2:3" ht="18" customHeight="1" x14ac:dyDescent="0.35">
      <c r="B795" s="33"/>
      <c r="C795" s="33"/>
    </row>
    <row r="796" spans="2:3" ht="18" customHeight="1" x14ac:dyDescent="0.35">
      <c r="B796" s="33"/>
      <c r="C796" s="33"/>
    </row>
    <row r="797" spans="2:3" ht="18" customHeight="1" x14ac:dyDescent="0.35">
      <c r="B797" s="33"/>
      <c r="C797" s="33"/>
    </row>
    <row r="798" spans="2:3" ht="18" customHeight="1" x14ac:dyDescent="0.35">
      <c r="B798" s="33"/>
      <c r="C798" s="33"/>
    </row>
    <row r="799" spans="2:3" ht="18" customHeight="1" x14ac:dyDescent="0.35">
      <c r="B799" s="33"/>
      <c r="C799" s="33"/>
    </row>
    <row r="800" spans="2:3" ht="18" customHeight="1" x14ac:dyDescent="0.35">
      <c r="B800" s="33"/>
      <c r="C800" s="33"/>
    </row>
    <row r="801" spans="2:3" ht="18" customHeight="1" x14ac:dyDescent="0.35">
      <c r="B801" s="33"/>
      <c r="C801" s="33"/>
    </row>
    <row r="802" spans="2:3" ht="18" customHeight="1" x14ac:dyDescent="0.35">
      <c r="B802" s="33"/>
      <c r="C802" s="33"/>
    </row>
    <row r="803" spans="2:3" ht="18" customHeight="1" x14ac:dyDescent="0.35">
      <c r="B803" s="33"/>
      <c r="C803" s="33"/>
    </row>
    <row r="804" spans="2:3" ht="18" customHeight="1" x14ac:dyDescent="0.35">
      <c r="B804" s="33"/>
      <c r="C804" s="33"/>
    </row>
    <row r="805" spans="2:3" ht="18" customHeight="1" x14ac:dyDescent="0.35">
      <c r="B805" s="33"/>
      <c r="C805" s="33"/>
    </row>
    <row r="806" spans="2:3" ht="18" customHeight="1" x14ac:dyDescent="0.35">
      <c r="B806" s="33"/>
      <c r="C806" s="33"/>
    </row>
    <row r="807" spans="2:3" ht="18" customHeight="1" x14ac:dyDescent="0.35">
      <c r="B807" s="33"/>
      <c r="C807" s="33"/>
    </row>
    <row r="808" spans="2:3" ht="18" customHeight="1" x14ac:dyDescent="0.35">
      <c r="B808" s="33"/>
      <c r="C808" s="33"/>
    </row>
    <row r="809" spans="2:3" ht="18" customHeight="1" x14ac:dyDescent="0.35">
      <c r="B809" s="33"/>
      <c r="C809" s="33"/>
    </row>
    <row r="810" spans="2:3" ht="18" customHeight="1" x14ac:dyDescent="0.35">
      <c r="B810" s="33"/>
      <c r="C810" s="33"/>
    </row>
    <row r="811" spans="2:3" ht="18" customHeight="1" x14ac:dyDescent="0.35">
      <c r="B811" s="33"/>
      <c r="C811" s="33"/>
    </row>
    <row r="812" spans="2:3" ht="18" customHeight="1" x14ac:dyDescent="0.35">
      <c r="B812" s="33"/>
      <c r="C812" s="33"/>
    </row>
    <row r="813" spans="2:3" ht="18" customHeight="1" x14ac:dyDescent="0.35">
      <c r="B813" s="33"/>
      <c r="C813" s="33"/>
    </row>
    <row r="814" spans="2:3" ht="18" customHeight="1" x14ac:dyDescent="0.35">
      <c r="B814" s="33"/>
      <c r="C814" s="33"/>
    </row>
    <row r="815" spans="2:3" ht="18" customHeight="1" x14ac:dyDescent="0.35">
      <c r="B815" s="33"/>
      <c r="C815" s="33"/>
    </row>
    <row r="816" spans="2:3" ht="18" customHeight="1" x14ac:dyDescent="0.35">
      <c r="B816" s="33"/>
      <c r="C816" s="33"/>
    </row>
    <row r="817" spans="2:3" ht="18" customHeight="1" x14ac:dyDescent="0.35">
      <c r="B817" s="33"/>
      <c r="C817" s="33"/>
    </row>
    <row r="818" spans="2:3" ht="18" customHeight="1" x14ac:dyDescent="0.35">
      <c r="B818" s="33"/>
      <c r="C818" s="33"/>
    </row>
    <row r="819" spans="2:3" ht="18" customHeight="1" x14ac:dyDescent="0.35">
      <c r="B819" s="33"/>
      <c r="C819" s="33"/>
    </row>
    <row r="820" spans="2:3" ht="18" customHeight="1" x14ac:dyDescent="0.35">
      <c r="B820" s="33"/>
      <c r="C820" s="33"/>
    </row>
    <row r="821" spans="2:3" ht="18" customHeight="1" x14ac:dyDescent="0.35">
      <c r="B821" s="33"/>
      <c r="C821" s="33"/>
    </row>
    <row r="822" spans="2:3" ht="18" customHeight="1" x14ac:dyDescent="0.35">
      <c r="B822" s="33"/>
      <c r="C822" s="33"/>
    </row>
    <row r="823" spans="2:3" ht="18" customHeight="1" x14ac:dyDescent="0.35">
      <c r="B823" s="33"/>
      <c r="C823" s="33"/>
    </row>
    <row r="824" spans="2:3" ht="18" customHeight="1" x14ac:dyDescent="0.35">
      <c r="B824" s="33"/>
      <c r="C824" s="33"/>
    </row>
    <row r="825" spans="2:3" ht="18" customHeight="1" x14ac:dyDescent="0.35">
      <c r="B825" s="33"/>
      <c r="C825" s="33"/>
    </row>
    <row r="826" spans="2:3" ht="18" customHeight="1" x14ac:dyDescent="0.35">
      <c r="B826" s="33"/>
      <c r="C826" s="33"/>
    </row>
    <row r="827" spans="2:3" ht="18" customHeight="1" x14ac:dyDescent="0.35">
      <c r="B827" s="33"/>
      <c r="C827" s="33"/>
    </row>
    <row r="828" spans="2:3" ht="18" customHeight="1" x14ac:dyDescent="0.35">
      <c r="B828" s="33"/>
      <c r="C828" s="33"/>
    </row>
    <row r="829" spans="2:3" ht="18" customHeight="1" x14ac:dyDescent="0.35">
      <c r="B829" s="33"/>
      <c r="C829" s="33"/>
    </row>
    <row r="830" spans="2:3" ht="18" customHeight="1" x14ac:dyDescent="0.35">
      <c r="B830" s="33"/>
      <c r="C830" s="33"/>
    </row>
    <row r="831" spans="2:3" ht="18" customHeight="1" x14ac:dyDescent="0.35">
      <c r="B831" s="33"/>
      <c r="C831" s="33"/>
    </row>
    <row r="832" spans="2:3" ht="18" customHeight="1" x14ac:dyDescent="0.35">
      <c r="B832" s="33"/>
      <c r="C832" s="33"/>
    </row>
    <row r="833" spans="2:3" ht="18" customHeight="1" x14ac:dyDescent="0.35">
      <c r="B833" s="33"/>
      <c r="C833" s="33"/>
    </row>
    <row r="834" spans="2:3" ht="18" customHeight="1" x14ac:dyDescent="0.35">
      <c r="B834" s="33"/>
      <c r="C834" s="33"/>
    </row>
    <row r="835" spans="2:3" ht="18" customHeight="1" x14ac:dyDescent="0.35">
      <c r="B835" s="33"/>
      <c r="C835" s="33"/>
    </row>
    <row r="836" spans="2:3" ht="18" customHeight="1" x14ac:dyDescent="0.35">
      <c r="B836" s="33"/>
      <c r="C836" s="33"/>
    </row>
    <row r="837" spans="2:3" ht="18" customHeight="1" x14ac:dyDescent="0.35">
      <c r="B837" s="33"/>
      <c r="C837" s="33"/>
    </row>
    <row r="838" spans="2:3" ht="18" customHeight="1" x14ac:dyDescent="0.35">
      <c r="B838" s="33"/>
      <c r="C838" s="33"/>
    </row>
    <row r="839" spans="2:3" ht="18" customHeight="1" x14ac:dyDescent="0.35">
      <c r="B839" s="33"/>
      <c r="C839" s="33"/>
    </row>
    <row r="840" spans="2:3" ht="18" customHeight="1" x14ac:dyDescent="0.35">
      <c r="B840" s="33"/>
      <c r="C840" s="33"/>
    </row>
    <row r="841" spans="2:3" ht="18" customHeight="1" x14ac:dyDescent="0.35">
      <c r="B841" s="33"/>
      <c r="C841" s="33"/>
    </row>
    <row r="842" spans="2:3" ht="18" customHeight="1" x14ac:dyDescent="0.35">
      <c r="B842" s="33"/>
      <c r="C842" s="33"/>
    </row>
    <row r="843" spans="2:3" ht="18" customHeight="1" x14ac:dyDescent="0.35">
      <c r="B843" s="33"/>
      <c r="C843" s="33"/>
    </row>
    <row r="844" spans="2:3" ht="18" customHeight="1" x14ac:dyDescent="0.35">
      <c r="B844" s="33"/>
      <c r="C844" s="33"/>
    </row>
    <row r="845" spans="2:3" ht="18" customHeight="1" x14ac:dyDescent="0.35">
      <c r="B845" s="33"/>
      <c r="C845" s="33"/>
    </row>
    <row r="846" spans="2:3" ht="18" customHeight="1" x14ac:dyDescent="0.35">
      <c r="B846" s="33"/>
      <c r="C846" s="33"/>
    </row>
    <row r="847" spans="2:3" ht="18" customHeight="1" x14ac:dyDescent="0.35">
      <c r="B847" s="33"/>
      <c r="C847" s="33"/>
    </row>
    <row r="848" spans="2:3" ht="18" customHeight="1" x14ac:dyDescent="0.35">
      <c r="B848" s="33"/>
      <c r="C848" s="33"/>
    </row>
    <row r="849" spans="2:3" ht="18" customHeight="1" x14ac:dyDescent="0.35">
      <c r="B849" s="33"/>
      <c r="C849" s="33"/>
    </row>
    <row r="850" spans="2:3" ht="18" customHeight="1" x14ac:dyDescent="0.35">
      <c r="B850" s="33"/>
      <c r="C850" s="33"/>
    </row>
    <row r="851" spans="2:3" ht="18" customHeight="1" x14ac:dyDescent="0.35">
      <c r="B851" s="33"/>
      <c r="C851" s="33"/>
    </row>
    <row r="852" spans="2:3" ht="18" customHeight="1" x14ac:dyDescent="0.35">
      <c r="B852" s="33"/>
      <c r="C852" s="33"/>
    </row>
    <row r="853" spans="2:3" ht="18" customHeight="1" x14ac:dyDescent="0.35">
      <c r="B853" s="33"/>
      <c r="C853" s="33"/>
    </row>
    <row r="854" spans="2:3" ht="18" customHeight="1" x14ac:dyDescent="0.35">
      <c r="B854" s="33"/>
      <c r="C854" s="33"/>
    </row>
    <row r="855" spans="2:3" ht="18" customHeight="1" x14ac:dyDescent="0.35">
      <c r="B855" s="33"/>
      <c r="C855" s="33"/>
    </row>
    <row r="856" spans="2:3" ht="18" customHeight="1" x14ac:dyDescent="0.35">
      <c r="B856" s="33"/>
      <c r="C856" s="33"/>
    </row>
    <row r="857" spans="2:3" ht="18" customHeight="1" x14ac:dyDescent="0.35">
      <c r="B857" s="33"/>
      <c r="C857" s="33"/>
    </row>
    <row r="858" spans="2:3" ht="18" customHeight="1" x14ac:dyDescent="0.35">
      <c r="B858" s="33"/>
      <c r="C858" s="33"/>
    </row>
    <row r="859" spans="2:3" ht="18" customHeight="1" x14ac:dyDescent="0.35">
      <c r="B859" s="33"/>
      <c r="C859" s="33"/>
    </row>
    <row r="860" spans="2:3" ht="18" customHeight="1" x14ac:dyDescent="0.35">
      <c r="B860" s="33"/>
      <c r="C860" s="33"/>
    </row>
    <row r="861" spans="2:3" ht="18" customHeight="1" x14ac:dyDescent="0.35">
      <c r="B861" s="33"/>
      <c r="C861" s="33"/>
    </row>
    <row r="862" spans="2:3" ht="18" customHeight="1" x14ac:dyDescent="0.35">
      <c r="B862" s="33"/>
      <c r="C862" s="33"/>
    </row>
    <row r="863" spans="2:3" ht="18" customHeight="1" x14ac:dyDescent="0.35">
      <c r="B863" s="33"/>
      <c r="C863" s="33"/>
    </row>
    <row r="864" spans="2:3" ht="18" customHeight="1" x14ac:dyDescent="0.35">
      <c r="B864" s="33"/>
      <c r="C864" s="33"/>
    </row>
    <row r="865" spans="2:3" ht="18" customHeight="1" x14ac:dyDescent="0.35">
      <c r="B865" s="33"/>
      <c r="C865" s="33"/>
    </row>
    <row r="866" spans="2:3" ht="18" customHeight="1" x14ac:dyDescent="0.35">
      <c r="B866" s="33"/>
      <c r="C866" s="33"/>
    </row>
    <row r="867" spans="2:3" ht="18" customHeight="1" x14ac:dyDescent="0.35">
      <c r="B867" s="33"/>
      <c r="C867" s="33"/>
    </row>
    <row r="868" spans="2:3" ht="18" customHeight="1" x14ac:dyDescent="0.35">
      <c r="B868" s="33"/>
      <c r="C868" s="33"/>
    </row>
    <row r="869" spans="2:3" ht="18" customHeight="1" x14ac:dyDescent="0.35">
      <c r="B869" s="33"/>
      <c r="C869" s="33"/>
    </row>
    <row r="870" spans="2:3" ht="18" customHeight="1" x14ac:dyDescent="0.35">
      <c r="B870" s="33"/>
      <c r="C870" s="33"/>
    </row>
    <row r="871" spans="2:3" ht="18" customHeight="1" x14ac:dyDescent="0.35">
      <c r="B871" s="33"/>
      <c r="C871" s="33"/>
    </row>
    <row r="872" spans="2:3" ht="18" customHeight="1" x14ac:dyDescent="0.35">
      <c r="B872" s="33"/>
      <c r="C872" s="33"/>
    </row>
    <row r="873" spans="2:3" ht="18" customHeight="1" x14ac:dyDescent="0.35">
      <c r="B873" s="33"/>
      <c r="C873" s="33"/>
    </row>
    <row r="874" spans="2:3" ht="18" customHeight="1" x14ac:dyDescent="0.35">
      <c r="B874" s="33"/>
      <c r="C874" s="33"/>
    </row>
    <row r="875" spans="2:3" ht="18" customHeight="1" x14ac:dyDescent="0.35">
      <c r="B875" s="33"/>
      <c r="C875" s="33"/>
    </row>
    <row r="876" spans="2:3" ht="18" customHeight="1" x14ac:dyDescent="0.35">
      <c r="B876" s="33"/>
      <c r="C876" s="33"/>
    </row>
    <row r="877" spans="2:3" ht="18" customHeight="1" x14ac:dyDescent="0.35">
      <c r="B877" s="33"/>
      <c r="C877" s="33"/>
    </row>
    <row r="878" spans="2:3" ht="18" customHeight="1" x14ac:dyDescent="0.35">
      <c r="B878" s="33"/>
      <c r="C878" s="33"/>
    </row>
    <row r="879" spans="2:3" ht="18" customHeight="1" x14ac:dyDescent="0.35">
      <c r="B879" s="33"/>
      <c r="C879" s="33"/>
    </row>
    <row r="880" spans="2:3" ht="18" customHeight="1" x14ac:dyDescent="0.35">
      <c r="B880" s="33"/>
      <c r="C880" s="33"/>
    </row>
    <row r="881" spans="2:3" ht="18" customHeight="1" x14ac:dyDescent="0.35">
      <c r="B881" s="33"/>
      <c r="C881" s="33"/>
    </row>
    <row r="882" spans="2:3" ht="18" customHeight="1" x14ac:dyDescent="0.35">
      <c r="B882" s="33"/>
      <c r="C882" s="33"/>
    </row>
    <row r="883" spans="2:3" ht="18" customHeight="1" x14ac:dyDescent="0.35">
      <c r="B883" s="33"/>
      <c r="C883" s="33"/>
    </row>
    <row r="884" spans="2:3" ht="18" customHeight="1" x14ac:dyDescent="0.35">
      <c r="B884" s="33"/>
      <c r="C884" s="33"/>
    </row>
    <row r="885" spans="2:3" ht="18" customHeight="1" x14ac:dyDescent="0.35">
      <c r="B885" s="33"/>
      <c r="C885" s="33"/>
    </row>
    <row r="886" spans="2:3" ht="18" customHeight="1" x14ac:dyDescent="0.35">
      <c r="B886" s="33"/>
      <c r="C886" s="33"/>
    </row>
    <row r="887" spans="2:3" ht="18" customHeight="1" x14ac:dyDescent="0.35">
      <c r="B887" s="33"/>
      <c r="C887" s="33"/>
    </row>
    <row r="888" spans="2:3" ht="18" customHeight="1" x14ac:dyDescent="0.35">
      <c r="B888" s="33"/>
      <c r="C888" s="33"/>
    </row>
    <row r="889" spans="2:3" ht="18" customHeight="1" x14ac:dyDescent="0.35">
      <c r="B889" s="33"/>
      <c r="C889" s="33"/>
    </row>
    <row r="890" spans="2:3" ht="18" customHeight="1" x14ac:dyDescent="0.35">
      <c r="B890" s="33"/>
      <c r="C890" s="33"/>
    </row>
    <row r="891" spans="2:3" ht="18" customHeight="1" x14ac:dyDescent="0.35">
      <c r="B891" s="33"/>
      <c r="C891" s="33"/>
    </row>
    <row r="892" spans="2:3" ht="18" customHeight="1" x14ac:dyDescent="0.35">
      <c r="B892" s="33"/>
      <c r="C892" s="33"/>
    </row>
    <row r="893" spans="2:3" ht="18" customHeight="1" x14ac:dyDescent="0.35">
      <c r="B893" s="33"/>
      <c r="C893" s="33"/>
    </row>
    <row r="894" spans="2:3" ht="18" customHeight="1" x14ac:dyDescent="0.35">
      <c r="B894" s="33"/>
      <c r="C894" s="33"/>
    </row>
    <row r="895" spans="2:3" ht="18" customHeight="1" x14ac:dyDescent="0.35">
      <c r="B895" s="33"/>
      <c r="C895" s="33"/>
    </row>
    <row r="896" spans="2:3" ht="18" customHeight="1" x14ac:dyDescent="0.35">
      <c r="B896" s="33"/>
      <c r="C896" s="33"/>
    </row>
    <row r="897" spans="2:3" ht="18" customHeight="1" x14ac:dyDescent="0.35">
      <c r="B897" s="33"/>
      <c r="C897" s="33"/>
    </row>
    <row r="898" spans="2:3" ht="18" customHeight="1" x14ac:dyDescent="0.35">
      <c r="B898" s="33"/>
      <c r="C898" s="33"/>
    </row>
    <row r="899" spans="2:3" ht="18" customHeight="1" x14ac:dyDescent="0.35">
      <c r="B899" s="33"/>
      <c r="C899" s="33"/>
    </row>
    <row r="900" spans="2:3" ht="18" customHeight="1" x14ac:dyDescent="0.35">
      <c r="B900" s="33"/>
      <c r="C900" s="33"/>
    </row>
    <row r="901" spans="2:3" ht="18" customHeight="1" x14ac:dyDescent="0.35">
      <c r="B901" s="33"/>
      <c r="C901" s="33"/>
    </row>
    <row r="902" spans="2:3" ht="18" customHeight="1" x14ac:dyDescent="0.35">
      <c r="B902" s="33"/>
      <c r="C902" s="33"/>
    </row>
    <row r="903" spans="2:3" ht="18" customHeight="1" x14ac:dyDescent="0.35">
      <c r="B903" s="33"/>
      <c r="C903" s="33"/>
    </row>
    <row r="904" spans="2:3" ht="18" customHeight="1" x14ac:dyDescent="0.35">
      <c r="B904" s="33"/>
      <c r="C904" s="33"/>
    </row>
    <row r="905" spans="2:3" ht="18" customHeight="1" x14ac:dyDescent="0.35">
      <c r="B905" s="33"/>
      <c r="C905" s="33"/>
    </row>
    <row r="906" spans="2:3" ht="18" customHeight="1" x14ac:dyDescent="0.35">
      <c r="B906" s="33"/>
      <c r="C906" s="33"/>
    </row>
    <row r="907" spans="2:3" ht="18" customHeight="1" x14ac:dyDescent="0.35">
      <c r="B907" s="33"/>
      <c r="C907" s="33"/>
    </row>
    <row r="908" spans="2:3" ht="18" customHeight="1" x14ac:dyDescent="0.35">
      <c r="B908" s="33"/>
      <c r="C908" s="33"/>
    </row>
    <row r="909" spans="2:3" ht="18" customHeight="1" x14ac:dyDescent="0.35">
      <c r="B909" s="33"/>
      <c r="C909" s="33"/>
    </row>
    <row r="910" spans="2:3" ht="18" customHeight="1" x14ac:dyDescent="0.35">
      <c r="B910" s="33"/>
      <c r="C910" s="33"/>
    </row>
    <row r="911" spans="2:3" ht="18" customHeight="1" x14ac:dyDescent="0.35">
      <c r="B911" s="33"/>
      <c r="C911" s="33"/>
    </row>
    <row r="912" spans="2:3" ht="18" customHeight="1" x14ac:dyDescent="0.35">
      <c r="B912" s="33"/>
      <c r="C912" s="33"/>
    </row>
    <row r="913" spans="2:3" ht="18" customHeight="1" x14ac:dyDescent="0.35">
      <c r="B913" s="33"/>
      <c r="C913" s="33"/>
    </row>
    <row r="914" spans="2:3" ht="18" customHeight="1" x14ac:dyDescent="0.35">
      <c r="B914" s="33"/>
      <c r="C914" s="33"/>
    </row>
    <row r="915" spans="2:3" ht="18" customHeight="1" x14ac:dyDescent="0.35">
      <c r="B915" s="33"/>
      <c r="C915" s="33"/>
    </row>
    <row r="916" spans="2:3" ht="18" customHeight="1" x14ac:dyDescent="0.35">
      <c r="B916" s="33"/>
      <c r="C916" s="33"/>
    </row>
    <row r="917" spans="2:3" ht="18" customHeight="1" x14ac:dyDescent="0.35">
      <c r="B917" s="33"/>
      <c r="C917" s="33"/>
    </row>
    <row r="918" spans="2:3" ht="18" customHeight="1" x14ac:dyDescent="0.35">
      <c r="B918" s="33"/>
      <c r="C918" s="33"/>
    </row>
    <row r="919" spans="2:3" ht="18" customHeight="1" x14ac:dyDescent="0.35">
      <c r="B919" s="33"/>
      <c r="C919" s="33"/>
    </row>
    <row r="920" spans="2:3" ht="18" customHeight="1" x14ac:dyDescent="0.35">
      <c r="B920" s="33"/>
      <c r="C920" s="33"/>
    </row>
    <row r="921" spans="2:3" ht="18" customHeight="1" x14ac:dyDescent="0.35">
      <c r="B921" s="33"/>
      <c r="C921" s="33"/>
    </row>
    <row r="922" spans="2:3" ht="18" customHeight="1" x14ac:dyDescent="0.35">
      <c r="B922" s="33"/>
      <c r="C922" s="33"/>
    </row>
    <row r="923" spans="2:3" ht="18" customHeight="1" x14ac:dyDescent="0.35">
      <c r="B923" s="33"/>
      <c r="C923" s="33"/>
    </row>
    <row r="924" spans="2:3" ht="18" customHeight="1" x14ac:dyDescent="0.35">
      <c r="B924" s="33"/>
      <c r="C924" s="33"/>
    </row>
    <row r="925" spans="2:3" ht="18" customHeight="1" x14ac:dyDescent="0.35">
      <c r="B925" s="33"/>
      <c r="C925" s="33"/>
    </row>
    <row r="926" spans="2:3" ht="18" customHeight="1" x14ac:dyDescent="0.35">
      <c r="B926" s="33"/>
      <c r="C926" s="33"/>
    </row>
    <row r="927" spans="2:3" ht="18" customHeight="1" x14ac:dyDescent="0.35">
      <c r="B927" s="33"/>
      <c r="C927" s="33"/>
    </row>
    <row r="928" spans="2:3" ht="18" customHeight="1" x14ac:dyDescent="0.35">
      <c r="B928" s="33"/>
      <c r="C928" s="33"/>
    </row>
    <row r="929" spans="2:3" ht="18" customHeight="1" x14ac:dyDescent="0.35">
      <c r="B929" s="33"/>
      <c r="C929" s="33"/>
    </row>
    <row r="930" spans="2:3" ht="18" customHeight="1" x14ac:dyDescent="0.35">
      <c r="B930" s="33"/>
      <c r="C930" s="33"/>
    </row>
    <row r="931" spans="2:3" ht="18" customHeight="1" x14ac:dyDescent="0.35">
      <c r="B931" s="33"/>
      <c r="C931" s="33"/>
    </row>
    <row r="932" spans="2:3" ht="18" customHeight="1" x14ac:dyDescent="0.35">
      <c r="B932" s="33"/>
      <c r="C932" s="33"/>
    </row>
    <row r="933" spans="2:3" ht="18" customHeight="1" x14ac:dyDescent="0.35">
      <c r="B933" s="33"/>
      <c r="C933" s="33"/>
    </row>
    <row r="934" spans="2:3" ht="18" customHeight="1" x14ac:dyDescent="0.35">
      <c r="B934" s="33"/>
      <c r="C934" s="33"/>
    </row>
    <row r="935" spans="2:3" ht="18" customHeight="1" x14ac:dyDescent="0.35">
      <c r="B935" s="33"/>
      <c r="C935" s="33"/>
    </row>
    <row r="936" spans="2:3" ht="18" customHeight="1" x14ac:dyDescent="0.35">
      <c r="B936" s="33"/>
      <c r="C936" s="33"/>
    </row>
    <row r="937" spans="2:3" ht="18" customHeight="1" x14ac:dyDescent="0.35">
      <c r="B937" s="33"/>
      <c r="C937" s="33"/>
    </row>
    <row r="938" spans="2:3" ht="18" customHeight="1" x14ac:dyDescent="0.35">
      <c r="B938" s="33"/>
      <c r="C938" s="33"/>
    </row>
    <row r="939" spans="2:3" ht="18" customHeight="1" x14ac:dyDescent="0.35">
      <c r="B939" s="33"/>
      <c r="C939" s="33"/>
    </row>
    <row r="940" spans="2:3" ht="18" customHeight="1" x14ac:dyDescent="0.35">
      <c r="B940" s="33"/>
      <c r="C940" s="33"/>
    </row>
    <row r="941" spans="2:3" ht="18" customHeight="1" x14ac:dyDescent="0.35">
      <c r="B941" s="33"/>
      <c r="C941" s="33"/>
    </row>
    <row r="942" spans="2:3" ht="18" customHeight="1" x14ac:dyDescent="0.35">
      <c r="B942" s="33"/>
      <c r="C942" s="33"/>
    </row>
    <row r="943" spans="2:3" ht="18" customHeight="1" x14ac:dyDescent="0.35">
      <c r="B943" s="33"/>
      <c r="C943" s="33"/>
    </row>
    <row r="944" spans="2:3" ht="18" customHeight="1" x14ac:dyDescent="0.35">
      <c r="B944" s="33"/>
      <c r="C944" s="33"/>
    </row>
    <row r="945" spans="2:3" ht="18" customHeight="1" x14ac:dyDescent="0.35">
      <c r="B945" s="33"/>
      <c r="C945" s="33"/>
    </row>
    <row r="946" spans="2:3" ht="18" customHeight="1" x14ac:dyDescent="0.35">
      <c r="B946" s="33"/>
      <c r="C946" s="33"/>
    </row>
    <row r="947" spans="2:3" ht="18" customHeight="1" x14ac:dyDescent="0.35">
      <c r="B947" s="33"/>
      <c r="C947" s="33"/>
    </row>
    <row r="948" spans="2:3" ht="18" customHeight="1" x14ac:dyDescent="0.35">
      <c r="B948" s="33"/>
      <c r="C948" s="33"/>
    </row>
    <row r="949" spans="2:3" ht="18" customHeight="1" x14ac:dyDescent="0.35">
      <c r="B949" s="33"/>
      <c r="C949" s="33"/>
    </row>
    <row r="950" spans="2:3" ht="18" customHeight="1" x14ac:dyDescent="0.35">
      <c r="B950" s="33"/>
      <c r="C950" s="33"/>
    </row>
    <row r="951" spans="2:3" ht="18" customHeight="1" x14ac:dyDescent="0.35">
      <c r="B951" s="33"/>
      <c r="C951" s="33"/>
    </row>
    <row r="952" spans="2:3" ht="18" customHeight="1" x14ac:dyDescent="0.35">
      <c r="B952" s="33"/>
      <c r="C952" s="33"/>
    </row>
    <row r="953" spans="2:3" ht="18" customHeight="1" x14ac:dyDescent="0.35">
      <c r="B953" s="33"/>
      <c r="C953" s="33"/>
    </row>
    <row r="954" spans="2:3" ht="18" customHeight="1" x14ac:dyDescent="0.35">
      <c r="B954" s="33"/>
      <c r="C954" s="33"/>
    </row>
    <row r="955" spans="2:3" ht="18" customHeight="1" x14ac:dyDescent="0.35">
      <c r="B955" s="33"/>
      <c r="C955" s="33"/>
    </row>
    <row r="956" spans="2:3" ht="18" customHeight="1" x14ac:dyDescent="0.35">
      <c r="B956" s="33"/>
      <c r="C956" s="33"/>
    </row>
    <row r="957" spans="2:3" ht="18" customHeight="1" x14ac:dyDescent="0.35">
      <c r="B957" s="33"/>
      <c r="C957" s="33"/>
    </row>
    <row r="958" spans="2:3" ht="18" customHeight="1" x14ac:dyDescent="0.35">
      <c r="B958" s="33"/>
      <c r="C958" s="33"/>
    </row>
    <row r="959" spans="2:3" ht="18" customHeight="1" x14ac:dyDescent="0.35">
      <c r="B959" s="33"/>
      <c r="C959" s="33"/>
    </row>
    <row r="960" spans="2:3" ht="18" customHeight="1" x14ac:dyDescent="0.35">
      <c r="B960" s="33"/>
      <c r="C960" s="33"/>
    </row>
    <row r="961" spans="2:3" ht="18" customHeight="1" x14ac:dyDescent="0.35">
      <c r="B961" s="33"/>
      <c r="C961" s="33"/>
    </row>
    <row r="962" spans="2:3" ht="18" customHeight="1" x14ac:dyDescent="0.35">
      <c r="B962" s="33"/>
      <c r="C962" s="33"/>
    </row>
    <row r="963" spans="2:3" ht="18" customHeight="1" x14ac:dyDescent="0.35">
      <c r="B963" s="33"/>
      <c r="C963" s="33"/>
    </row>
    <row r="964" spans="2:3" ht="18" customHeight="1" x14ac:dyDescent="0.35">
      <c r="B964" s="33"/>
      <c r="C964" s="33"/>
    </row>
    <row r="965" spans="2:3" ht="18" customHeight="1" x14ac:dyDescent="0.35">
      <c r="B965" s="33"/>
      <c r="C965" s="33"/>
    </row>
    <row r="966" spans="2:3" ht="18" customHeight="1" x14ac:dyDescent="0.35">
      <c r="B966" s="33"/>
      <c r="C966" s="33"/>
    </row>
    <row r="967" spans="2:3" ht="18" customHeight="1" x14ac:dyDescent="0.35">
      <c r="B967" s="33"/>
      <c r="C967" s="33"/>
    </row>
    <row r="968" spans="2:3" ht="18" customHeight="1" x14ac:dyDescent="0.35">
      <c r="B968" s="33"/>
      <c r="C968" s="33"/>
    </row>
    <row r="969" spans="2:3" ht="18" customHeight="1" x14ac:dyDescent="0.35">
      <c r="B969" s="33"/>
      <c r="C969" s="33"/>
    </row>
    <row r="970" spans="2:3" ht="18" customHeight="1" x14ac:dyDescent="0.35">
      <c r="B970" s="33"/>
      <c r="C970" s="33"/>
    </row>
    <row r="971" spans="2:3" ht="18" customHeight="1" x14ac:dyDescent="0.35">
      <c r="B971" s="33"/>
      <c r="C971" s="33"/>
    </row>
    <row r="972" spans="2:3" ht="18" customHeight="1" x14ac:dyDescent="0.35">
      <c r="B972" s="33"/>
      <c r="C972" s="33"/>
    </row>
    <row r="973" spans="2:3" ht="18" customHeight="1" x14ac:dyDescent="0.35">
      <c r="B973" s="33"/>
      <c r="C973" s="33"/>
    </row>
    <row r="974" spans="2:3" ht="18" customHeight="1" x14ac:dyDescent="0.35">
      <c r="B974" s="33"/>
      <c r="C974" s="33"/>
    </row>
    <row r="975" spans="2:3" ht="18" customHeight="1" x14ac:dyDescent="0.35">
      <c r="B975" s="33"/>
      <c r="C975" s="33"/>
    </row>
    <row r="976" spans="2:3" ht="18" customHeight="1" x14ac:dyDescent="0.35">
      <c r="B976" s="33"/>
      <c r="C976" s="33"/>
    </row>
    <row r="977" spans="2:3" ht="18" customHeight="1" x14ac:dyDescent="0.35">
      <c r="B977" s="33"/>
      <c r="C977" s="33"/>
    </row>
    <row r="978" spans="2:3" ht="18" customHeight="1" x14ac:dyDescent="0.35">
      <c r="B978" s="33"/>
      <c r="C978" s="33"/>
    </row>
    <row r="979" spans="2:3" ht="18" customHeight="1" x14ac:dyDescent="0.35">
      <c r="B979" s="33"/>
      <c r="C979" s="33"/>
    </row>
    <row r="980" spans="2:3" ht="18" customHeight="1" x14ac:dyDescent="0.35">
      <c r="B980" s="33"/>
      <c r="C980" s="33"/>
    </row>
    <row r="981" spans="2:3" ht="18" customHeight="1" x14ac:dyDescent="0.35">
      <c r="B981" s="33"/>
      <c r="C981" s="33"/>
    </row>
    <row r="982" spans="2:3" ht="18" customHeight="1" x14ac:dyDescent="0.35">
      <c r="B982" s="33"/>
      <c r="C982" s="33"/>
    </row>
    <row r="983" spans="2:3" ht="18" customHeight="1" x14ac:dyDescent="0.35">
      <c r="B983" s="33"/>
      <c r="C983" s="33"/>
    </row>
    <row r="984" spans="2:3" ht="18" customHeight="1" x14ac:dyDescent="0.35">
      <c r="B984" s="33"/>
      <c r="C984" s="33"/>
    </row>
    <row r="985" spans="2:3" ht="18" customHeight="1" x14ac:dyDescent="0.35">
      <c r="B985" s="33"/>
      <c r="C985" s="33"/>
    </row>
    <row r="986" spans="2:3" ht="18" customHeight="1" x14ac:dyDescent="0.35">
      <c r="B986" s="33"/>
      <c r="C986" s="33"/>
    </row>
    <row r="987" spans="2:3" ht="18" customHeight="1" x14ac:dyDescent="0.35">
      <c r="B987" s="33"/>
      <c r="C987" s="33"/>
    </row>
    <row r="988" spans="2:3" ht="18" customHeight="1" x14ac:dyDescent="0.35">
      <c r="B988" s="33"/>
      <c r="C988" s="33"/>
    </row>
    <row r="989" spans="2:3" ht="18" customHeight="1" x14ac:dyDescent="0.35">
      <c r="B989" s="33"/>
      <c r="C989" s="33"/>
    </row>
    <row r="990" spans="2:3" ht="18" customHeight="1" x14ac:dyDescent="0.35">
      <c r="B990" s="33"/>
      <c r="C990" s="33"/>
    </row>
    <row r="991" spans="2:3" ht="18" customHeight="1" x14ac:dyDescent="0.35">
      <c r="B991" s="33"/>
      <c r="C991" s="33"/>
    </row>
    <row r="992" spans="2:3" ht="18" customHeight="1" x14ac:dyDescent="0.35">
      <c r="B992" s="33"/>
      <c r="C992" s="33"/>
    </row>
    <row r="993" spans="2:3" ht="18" customHeight="1" x14ac:dyDescent="0.35">
      <c r="B993" s="33"/>
      <c r="C993" s="33"/>
    </row>
    <row r="994" spans="2:3" ht="18" customHeight="1" x14ac:dyDescent="0.35">
      <c r="B994" s="33"/>
      <c r="C994" s="33"/>
    </row>
    <row r="995" spans="2:3" ht="18" customHeight="1" x14ac:dyDescent="0.35">
      <c r="B995" s="33"/>
      <c r="C995" s="33"/>
    </row>
    <row r="996" spans="2:3" ht="18" customHeight="1" x14ac:dyDescent="0.35">
      <c r="B996" s="33"/>
      <c r="C996" s="33"/>
    </row>
    <row r="997" spans="2:3" ht="18" customHeight="1" x14ac:dyDescent="0.35">
      <c r="B997" s="33"/>
      <c r="C997" s="33"/>
    </row>
    <row r="998" spans="2:3" ht="18" customHeight="1" x14ac:dyDescent="0.35">
      <c r="B998" s="33"/>
      <c r="C998" s="33"/>
    </row>
    <row r="999" spans="2:3" ht="18" customHeight="1" x14ac:dyDescent="0.35">
      <c r="B999" s="33"/>
      <c r="C999" s="33"/>
    </row>
  </sheetData>
  <mergeCells count="2">
    <mergeCell ref="J6:M6"/>
    <mergeCell ref="B8:E9"/>
  </mergeCells>
  <pageMargins left="0.7" right="0.7" top="0.75" bottom="0.75" header="0" footer="0"/>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H987"/>
  <sheetViews>
    <sheetView showGridLines="0" workbookViewId="0">
      <selection activeCell="H5" sqref="H5"/>
    </sheetView>
  </sheetViews>
  <sheetFormatPr baseColWidth="10" defaultColWidth="14.3984375" defaultRowHeight="15" customHeight="1" x14ac:dyDescent="0.25"/>
  <cols>
    <col min="1" max="1" width="2.8984375" customWidth="1"/>
    <col min="2" max="2" width="3.59765625" customWidth="1"/>
    <col min="3" max="3" width="32.59765625" customWidth="1"/>
    <col min="4" max="5" width="43.09765625" customWidth="1"/>
    <col min="6" max="6" width="8" customWidth="1"/>
    <col min="7" max="26" width="10" customWidth="1"/>
  </cols>
  <sheetData>
    <row r="1" spans="3:8" ht="14.25" customHeight="1" x14ac:dyDescent="0.25"/>
    <row r="2" spans="3:8" ht="35.25" customHeight="1" x14ac:dyDescent="0.25">
      <c r="C2" s="1" t="s">
        <v>128</v>
      </c>
      <c r="D2" s="1"/>
      <c r="E2" s="1"/>
    </row>
    <row r="3" spans="3:8" ht="18" customHeight="1" x14ac:dyDescent="0.25"/>
    <row r="4" spans="3:8" ht="34.5" customHeight="1" x14ac:dyDescent="0.25">
      <c r="C4" s="127" t="s">
        <v>129</v>
      </c>
      <c r="D4" s="128"/>
      <c r="E4" s="128"/>
      <c r="F4" s="2"/>
    </row>
    <row r="5" spans="3:8" ht="18" customHeight="1" x14ac:dyDescent="0.25">
      <c r="C5" s="129"/>
      <c r="D5" s="128"/>
      <c r="E5" s="128"/>
      <c r="F5" s="128"/>
      <c r="H5" s="79" t="s">
        <v>130</v>
      </c>
    </row>
    <row r="6" spans="3:8" ht="100.5" customHeight="1" thickBot="1" x14ac:dyDescent="0.3">
      <c r="C6" s="3" t="s">
        <v>131</v>
      </c>
      <c r="D6" s="5" t="s">
        <v>44</v>
      </c>
      <c r="E6" s="5"/>
    </row>
    <row r="7" spans="3:8" ht="100.5" customHeight="1" thickTop="1" thickBot="1" x14ac:dyDescent="0.3">
      <c r="C7" s="130" t="s">
        <v>132</v>
      </c>
      <c r="D7" s="4"/>
      <c r="E7" s="4"/>
    </row>
    <row r="8" spans="3:8" ht="72" customHeight="1" thickTop="1" x14ac:dyDescent="0.25">
      <c r="C8" s="131"/>
      <c r="D8" s="4"/>
      <c r="E8" s="4"/>
    </row>
    <row r="9" spans="3:8" ht="70.5" customHeight="1" x14ac:dyDescent="0.25">
      <c r="C9" s="7" t="s">
        <v>133</v>
      </c>
      <c r="D9" s="8"/>
      <c r="E9" s="8"/>
    </row>
    <row r="10" spans="3:8" ht="18" customHeight="1" x14ac:dyDescent="0.25"/>
    <row r="11" spans="3:8" ht="18" customHeight="1" x14ac:dyDescent="0.25"/>
    <row r="12" spans="3:8" ht="18" customHeight="1" x14ac:dyDescent="0.25"/>
    <row r="13" spans="3:8" ht="85.5" customHeight="1" x14ac:dyDescent="0.25"/>
    <row r="14" spans="3:8" ht="18" customHeight="1" x14ac:dyDescent="0.25"/>
    <row r="15" spans="3:8" ht="18" customHeight="1" x14ac:dyDescent="0.25"/>
    <row r="16" spans="3:8"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sheetData>
  <mergeCells count="3">
    <mergeCell ref="C4:E4"/>
    <mergeCell ref="C5:F5"/>
    <mergeCell ref="C7:C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F986"/>
  <sheetViews>
    <sheetView showGridLines="0" workbookViewId="0">
      <selection activeCell="E3" sqref="E3"/>
    </sheetView>
  </sheetViews>
  <sheetFormatPr baseColWidth="10" defaultColWidth="14.3984375" defaultRowHeight="15" customHeight="1" x14ac:dyDescent="0.25"/>
  <cols>
    <col min="1" max="1" width="2.8984375" customWidth="1"/>
    <col min="2" max="2" width="3.59765625" customWidth="1"/>
    <col min="3" max="3" width="34.8984375" customWidth="1"/>
    <col min="4" max="5" width="39.3984375" customWidth="1"/>
    <col min="6" max="6" width="28.09765625" customWidth="1"/>
    <col min="7" max="26" width="10" customWidth="1"/>
  </cols>
  <sheetData>
    <row r="1" spans="3:6" ht="14.25" customHeight="1" x14ac:dyDescent="0.25"/>
    <row r="2" spans="3:6" ht="35.25" customHeight="1" x14ac:dyDescent="0.25">
      <c r="C2" s="1" t="s">
        <v>134</v>
      </c>
      <c r="D2" s="1"/>
      <c r="E2" s="1"/>
    </row>
    <row r="3" spans="3:6" ht="18" customHeight="1" x14ac:dyDescent="0.25"/>
    <row r="4" spans="3:6" ht="39" customHeight="1" x14ac:dyDescent="0.25">
      <c r="C4" s="129" t="s">
        <v>135</v>
      </c>
      <c r="D4" s="128"/>
      <c r="E4" s="128"/>
      <c r="F4" s="2"/>
    </row>
    <row r="5" spans="3:6" ht="111" customHeight="1" x14ac:dyDescent="0.25">
      <c r="C5" s="3" t="s">
        <v>131</v>
      </c>
      <c r="D5" s="5" t="s">
        <v>44</v>
      </c>
      <c r="E5" s="5"/>
    </row>
    <row r="6" spans="3:6" ht="66" customHeight="1" x14ac:dyDescent="0.25">
      <c r="C6" s="132" t="s">
        <v>136</v>
      </c>
      <c r="D6" s="6"/>
      <c r="E6" s="6"/>
    </row>
    <row r="7" spans="3:6" ht="18" customHeight="1" x14ac:dyDescent="0.25">
      <c r="C7" s="133"/>
      <c r="D7" s="8"/>
      <c r="E7" s="8"/>
    </row>
    <row r="8" spans="3:6" ht="18" customHeight="1" x14ac:dyDescent="0.25">
      <c r="C8" s="133"/>
      <c r="D8" s="9"/>
      <c r="E8" s="9"/>
    </row>
    <row r="9" spans="3:6" ht="18" customHeight="1" x14ac:dyDescent="0.25">
      <c r="C9" s="134"/>
      <c r="D9" s="10"/>
      <c r="E9" s="10"/>
    </row>
    <row r="10" spans="3:6" ht="78.75" customHeight="1" x14ac:dyDescent="0.25">
      <c r="C10" s="7" t="s">
        <v>137</v>
      </c>
      <c r="D10" s="8"/>
      <c r="E10" s="8"/>
    </row>
    <row r="11" spans="3:6" ht="18" customHeight="1" x14ac:dyDescent="0.25"/>
    <row r="12" spans="3:6" ht="18" customHeight="1" x14ac:dyDescent="0.25"/>
    <row r="13" spans="3:6" ht="18" customHeight="1" x14ac:dyDescent="0.25"/>
    <row r="14" spans="3:6" ht="18" customHeight="1" x14ac:dyDescent="0.25"/>
    <row r="15" spans="3:6" ht="18" customHeight="1" x14ac:dyDescent="0.25"/>
    <row r="16" spans="3:6"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sheetData>
  <mergeCells count="2">
    <mergeCell ref="C4:E4"/>
    <mergeCell ref="C6:C9"/>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8" ma:contentTypeDescription="Crear nuevo documento." ma:contentTypeScope="" ma:versionID="a9af3162de780bc7eccd1e5dd1c42126">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7d7b66248071f2e0bc1baaaf714dc19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d437c286-9886-4804-838e-33b057c1d8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8576AE-3D7F-4907-BA8D-02846C16B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BD3D45-237F-465E-AEBA-5F31E1341967}">
  <ds:schemaRefs>
    <ds:schemaRef ds:uri="http://schemas.microsoft.com/sharepoint/v3/contenttype/forms"/>
  </ds:schemaRefs>
</ds:datastoreItem>
</file>

<file path=customXml/itemProps3.xml><?xml version="1.0" encoding="utf-8"?>
<ds:datastoreItem xmlns:ds="http://schemas.openxmlformats.org/officeDocument/2006/customXml" ds:itemID="{2572A616-A1C2-42B9-96BA-434175A3DD50}">
  <ds:schemaRefs>
    <ds:schemaRef ds:uri="http://purl.org/dc/dcmitype/"/>
    <ds:schemaRef ds:uri="http://www.w3.org/XML/1998/namespace"/>
    <ds:schemaRef ds:uri="ac97bb9e-23e5-4fc6-9ee6-c72095f73f5a"/>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37c286-9886-4804-838e-33b057c1d86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datos de trabajo</vt:lpstr>
      <vt:lpstr>INFORME ANUAL</vt:lpstr>
      <vt:lpstr>RESUMEN FODESAF TRIMESTRE</vt:lpstr>
      <vt:lpstr>presupuesto seguridad</vt:lpstr>
      <vt:lpstr>Cumplimiento alto</vt:lpstr>
      <vt:lpstr>Cumplimiento medio</vt:lpstr>
      <vt:lpstr>Cumplimiento bajo</vt:lpstr>
      <vt:lpstr>'Cumplimiento alto'!Área_de_impresión</vt:lpstr>
      <vt:lpstr>'INFORME 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Vanesa Soto Arias</dc:creator>
  <cp:keywords/>
  <dc:description/>
  <cp:lastModifiedBy>Ana Victoria Naranjo Porras</cp:lastModifiedBy>
  <cp:revision/>
  <dcterms:created xsi:type="dcterms:W3CDTF">2019-06-19T20:08:13Z</dcterms:created>
  <dcterms:modified xsi:type="dcterms:W3CDTF">2025-02-06T18:43:21Z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y fmtid="{D5CDD505-2E9C-101B-9397-08002B2CF9AE}" pid="4" name="MediaServiceImageTags">
    <vt:lpwstr/>
  </property>
</Properties>
</file>